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4"/>
  </bookViews>
  <sheets>
    <sheet name="部门收支总表" sheetId="2" r:id="rId1"/>
    <sheet name="部门收入总表" sheetId="3" r:id="rId2"/>
    <sheet name="部门支出总表" sheetId="4" r:id="rId3"/>
    <sheet name="财政拨款收支总表" sheetId="5" r:id="rId4"/>
    <sheet name="一般公共预算支出表" sheetId="6" r:id="rId5"/>
    <sheet name="一般公共预算基本支出明细表" sheetId="7" r:id="rId6"/>
    <sheet name="一般公共预算“三公”经费支出情况表" sheetId="8" r:id="rId7"/>
    <sheet name="政府性基金预算支出表" sheetId="9" r:id="rId8"/>
  </sheets>
  <definedNames>
    <definedName name="_xlnm.Print_Area" localSheetId="7">政府性基金预算支出表!$A$1:$M$7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<sst xmlns="http://schemas.openxmlformats.org/spreadsheetml/2006/main" count="714" uniqueCount="534">
  <si>
    <t>01表：乡镇部门收支预算总表</t>
  </si>
  <si>
    <t>填报单位：</t>
  </si>
  <si>
    <t>宁乡市沙田乡</t>
  </si>
  <si>
    <t>单位：元</t>
  </si>
  <si>
    <t>预算01表</t>
  </si>
  <si>
    <t xml:space="preserve">收            入  </t>
  </si>
  <si>
    <t>支                   出</t>
  </si>
  <si>
    <t>项  目</t>
  </si>
  <si>
    <t>预算数</t>
  </si>
  <si>
    <t>项  目（按功能科目分类）</t>
  </si>
  <si>
    <t>项目(按支出性质和经济分类)</t>
  </si>
  <si>
    <t>一、公共财政拨款收入</t>
  </si>
  <si>
    <t>一、一般公共服务支出</t>
  </si>
  <si>
    <t>一、基本支出</t>
  </si>
  <si>
    <t xml:space="preserve">   经费拨款  </t>
  </si>
  <si>
    <t>二、外交支出</t>
  </si>
  <si>
    <t xml:space="preserve">    人员经费</t>
  </si>
  <si>
    <t xml:space="preserve">   纳入公共预算管理的非税收入拨款</t>
  </si>
  <si>
    <t>三、国防支出</t>
  </si>
  <si>
    <t xml:space="preserve">    日常公用经费</t>
  </si>
  <si>
    <t xml:space="preserve">   上级转移支付</t>
  </si>
  <si>
    <t>四、公共安全支出</t>
  </si>
  <si>
    <t>二、项目支出</t>
  </si>
  <si>
    <t xml:space="preserve">   专项转移支付 </t>
  </si>
  <si>
    <t>五、教育支出</t>
  </si>
  <si>
    <t xml:space="preserve">    基本建设类项目</t>
  </si>
  <si>
    <t>二、政府性基金拨款收入</t>
  </si>
  <si>
    <t>六、科学技术支出</t>
  </si>
  <si>
    <t xml:space="preserve">    行政事业类项目</t>
  </si>
  <si>
    <t>三、其他收入(特设资金)</t>
  </si>
  <si>
    <t>七、文化旅游体育与传媒支出</t>
  </si>
  <si>
    <t>三、上缴上级支出</t>
  </si>
  <si>
    <t>八、社会保障和就业支出</t>
  </si>
  <si>
    <t>四、经营支出</t>
  </si>
  <si>
    <t>九、卫生健康支出</t>
  </si>
  <si>
    <t>五、对附属单位补助支出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</si>
  <si>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</si>
  <si>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</si>
  <si>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</si>
  <si>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</si>
  <si>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</si>
  <si>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</si>
  <si>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</si>
  <si>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</si>
  <si>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</si>
  <si>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</si>
  <si>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</si>
  <si>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二十一、灾害防治应急管理支出</t>
  </si>
  <si>
    <t>二十二、预备费</t>
  </si>
  <si>
    <t>二十三、其他支出</t>
  </si>
  <si>
    <t>二十四、转移性支出</t>
  </si>
  <si>
    <t>二十五、债务还本支出</t>
  </si>
  <si>
    <t>二十六、债务利息支出</t>
  </si>
  <si>
    <t>二十七、债务发行费用支出</t>
  </si>
  <si>
    <t>本年收入合计</t>
  </si>
  <si>
    <t>本年支出合计</t>
  </si>
  <si>
    <t>上年结转</t>
  </si>
  <si>
    <t>结转下年</t>
  </si>
  <si>
    <t xml:space="preserve">             收入总计</t>
  </si>
  <si>
    <t xml:space="preserve">           支出总计</t>
  </si>
  <si>
    <t>注：本表为自动生成</t>
  </si>
  <si>
    <t>02表：收入预算总表</t>
  </si>
  <si>
    <t>预算02表</t>
  </si>
  <si>
    <t>单位代码</t>
  </si>
  <si>
    <t>单位名称</t>
  </si>
  <si>
    <t>总计</t>
  </si>
  <si>
    <t>公共财政拨款</t>
  </si>
  <si>
    <t>政府性基金拨款</t>
  </si>
  <si>
    <t>其他收入</t>
  </si>
  <si>
    <t>小计</t>
  </si>
  <si>
    <t>经费拨款</t>
  </si>
  <si>
    <t>纳入公共预算管理的非税收入拨款</t>
  </si>
  <si>
    <t>上级转移支付</t>
  </si>
  <si>
    <t>专项转移支付</t>
  </si>
  <si>
    <t>县级财力保障</t>
  </si>
  <si>
    <t>乡镇体制结算</t>
  </si>
  <si>
    <t>03表：支出预算汇总表（按支出资金来源）</t>
  </si>
  <si>
    <t>预算03表</t>
  </si>
  <si>
    <t>科目编码</t>
  </si>
  <si>
    <t>科目名称</t>
  </si>
  <si>
    <t>公共财政拨款（补助）</t>
  </si>
  <si>
    <t>其他收入   （特设资金）</t>
  </si>
  <si>
    <t xml:space="preserve"> 经费拨款</t>
  </si>
  <si>
    <t>合计</t>
  </si>
  <si>
    <t>04表：支出预算分类汇总表</t>
  </si>
  <si>
    <t>预算04表</t>
  </si>
  <si>
    <t>基本支出</t>
  </si>
  <si>
    <t>项目支出</t>
  </si>
  <si>
    <t>工资福利支出</t>
  </si>
  <si>
    <t>商品和服务支出</t>
  </si>
  <si>
    <t>对个人和家庭的补助</t>
  </si>
  <si>
    <t>其他资本性支出</t>
  </si>
  <si>
    <t>行政事业类项目支出</t>
  </si>
  <si>
    <t>基本建设类项目支出</t>
  </si>
  <si>
    <t>一般公共服务</t>
  </si>
  <si>
    <t xml:space="preserve"> 人大事务</t>
  </si>
  <si>
    <t xml:space="preserve">  人大会议</t>
  </si>
  <si>
    <t xml:space="preserve">  代表工作</t>
  </si>
  <si>
    <t xml:space="preserve">  其他人大事务支出</t>
  </si>
  <si>
    <t xml:space="preserve"> 政协事务</t>
  </si>
  <si>
    <t xml:space="preserve">  其他政协事务支出</t>
  </si>
  <si>
    <t xml:space="preserve"> 政府办及相关机构事务</t>
  </si>
  <si>
    <t>　行政运行(政府机关）</t>
  </si>
  <si>
    <t>　一般行政管理事务</t>
  </si>
  <si>
    <t xml:space="preserve">  专项业务活动</t>
  </si>
  <si>
    <t xml:space="preserve">  信访事务</t>
  </si>
  <si>
    <t xml:space="preserve">  其他政府办公厅及相关机构事务支出</t>
  </si>
  <si>
    <t xml:space="preserve"> 发展与改革事务</t>
  </si>
  <si>
    <t xml:space="preserve">  其他发展与改革事务支出</t>
  </si>
  <si>
    <t xml:space="preserve"> 统计信息事务</t>
  </si>
  <si>
    <t xml:space="preserve">  专项普查活动</t>
  </si>
  <si>
    <t xml:space="preserve">  其他统计信息事务支出</t>
  </si>
  <si>
    <t xml:space="preserve"> 财政事务</t>
  </si>
  <si>
    <t>　行政运行（财政）</t>
  </si>
  <si>
    <t xml:space="preserve">  一般行政管理事务</t>
  </si>
  <si>
    <t xml:space="preserve">  信息化建设</t>
  </si>
  <si>
    <t xml:space="preserve">  其他财政事务支出</t>
  </si>
  <si>
    <t xml:space="preserve"> 人力资源事务</t>
  </si>
  <si>
    <t xml:space="preserve">  军队转业干部安置</t>
  </si>
  <si>
    <t xml:space="preserve"> 商贸事物</t>
  </si>
  <si>
    <t xml:space="preserve">  招商引资</t>
  </si>
  <si>
    <t xml:space="preserve"> 质量技术监督与检验检疫事务</t>
  </si>
  <si>
    <t xml:space="preserve">  标准化管理</t>
  </si>
  <si>
    <t xml:space="preserve"> 宗教事务</t>
  </si>
  <si>
    <t xml:space="preserve">  其他宗教事务支出</t>
  </si>
  <si>
    <t xml:space="preserve"> 群众团体事务</t>
  </si>
  <si>
    <t xml:space="preserve">  其他群众团体事务支出</t>
  </si>
  <si>
    <t xml:space="preserve"> 党委办公厅及相关机构事务</t>
  </si>
  <si>
    <t xml:space="preserve">  其他党委办公厅及相关机构事务支出</t>
  </si>
  <si>
    <t xml:space="preserve"> 组织事务</t>
  </si>
  <si>
    <t xml:space="preserve">  其他组织事务支出</t>
  </si>
  <si>
    <t xml:space="preserve"> 宣传事务</t>
  </si>
  <si>
    <t xml:space="preserve">  其他宣传事务支出</t>
  </si>
  <si>
    <t xml:space="preserve"> 统战事务</t>
  </si>
  <si>
    <t xml:space="preserve">  其他统战事务支出</t>
  </si>
  <si>
    <t xml:space="preserve"> 其他一般公共服务支出</t>
  </si>
  <si>
    <t xml:space="preserve">  其他一般公共服务支出</t>
  </si>
  <si>
    <t>国防支出</t>
  </si>
  <si>
    <t xml:space="preserve"> 国防动员</t>
  </si>
  <si>
    <t xml:space="preserve">  兵役征集</t>
  </si>
  <si>
    <t xml:space="preserve">  人民防空</t>
  </si>
  <si>
    <t xml:space="preserve">  民兵</t>
  </si>
  <si>
    <t xml:space="preserve">  其他国防动员支出</t>
  </si>
  <si>
    <t>公共安全</t>
  </si>
  <si>
    <t xml:space="preserve"> 公安</t>
  </si>
  <si>
    <t xml:space="preserve">  治安管理</t>
  </si>
  <si>
    <t xml:space="preserve">  禁毒管理</t>
  </si>
  <si>
    <t xml:space="preserve">  网络运行及维护</t>
  </si>
  <si>
    <t>　其他公安支出</t>
  </si>
  <si>
    <t xml:space="preserve"> 司法</t>
  </si>
  <si>
    <t>　行政运行（司法所）</t>
  </si>
  <si>
    <t xml:space="preserve">  普法宣传</t>
  </si>
  <si>
    <t>教育</t>
  </si>
  <si>
    <t xml:space="preserve"> 教育管理事务</t>
  </si>
  <si>
    <t xml:space="preserve">  其他教育管理事务支出</t>
  </si>
  <si>
    <t xml:space="preserve"> 普通教育</t>
  </si>
  <si>
    <t xml:space="preserve">  学前教育</t>
  </si>
  <si>
    <t xml:space="preserve">  小学教育</t>
  </si>
  <si>
    <t xml:space="preserve">  初中教育</t>
  </si>
  <si>
    <t xml:space="preserve">  化解农村义务教育债务支出</t>
  </si>
  <si>
    <t xml:space="preserve">  其他普通教育支出</t>
  </si>
  <si>
    <t xml:space="preserve"> 教育费附加安排的支出</t>
  </si>
  <si>
    <t xml:space="preserve">  农村中小学校舍建设</t>
  </si>
  <si>
    <t xml:space="preserve">  农村中小学教学设施</t>
  </si>
  <si>
    <t xml:space="preserve">  城市中小学教学设施</t>
  </si>
  <si>
    <t xml:space="preserve">  其他教育附加安排的支出</t>
  </si>
  <si>
    <t xml:space="preserve"> 其他教育支出</t>
  </si>
  <si>
    <t>　其他教育支出</t>
  </si>
  <si>
    <t>科学技术支出</t>
  </si>
  <si>
    <t xml:space="preserve"> 科学技术普及</t>
  </si>
  <si>
    <t xml:space="preserve">  科普活动</t>
  </si>
  <si>
    <t xml:space="preserve"> 其他科学技术支出</t>
  </si>
  <si>
    <t xml:space="preserve">  科技奖励</t>
  </si>
  <si>
    <t xml:space="preserve">  其他科学技术支出</t>
  </si>
  <si>
    <t>文化旅游体育与传媒支出</t>
  </si>
  <si>
    <t xml:space="preserve"> 文化</t>
  </si>
  <si>
    <t>　群众文化（综合文化服务中心）</t>
  </si>
  <si>
    <t xml:space="preserve">  其他文化支出</t>
  </si>
  <si>
    <t xml:space="preserve"> 文物</t>
  </si>
  <si>
    <t xml:space="preserve">  文物保护</t>
  </si>
  <si>
    <t xml:space="preserve">  其他文物支出</t>
  </si>
  <si>
    <t xml:space="preserve"> 广播影视</t>
  </si>
  <si>
    <t xml:space="preserve">  广播</t>
  </si>
  <si>
    <t xml:space="preserve"> 其他文化体育与传媒支出</t>
  </si>
  <si>
    <t xml:space="preserve">  其他文化体育与传媒支出</t>
  </si>
  <si>
    <t>社会保障和就业</t>
  </si>
  <si>
    <t xml:space="preserve"> 人力资源和社会保障管理事务</t>
  </si>
  <si>
    <t xml:space="preserve">  社会保险业务管理事务</t>
  </si>
  <si>
    <t xml:space="preserve">  信息化事务</t>
  </si>
  <si>
    <t>　社会保险经办机构（社保服务中心）</t>
  </si>
  <si>
    <t xml:space="preserve">  其他人力资源和社会保障管理事务支出</t>
  </si>
  <si>
    <t xml:space="preserve"> 民政管理事务</t>
  </si>
  <si>
    <t xml:space="preserve">  拥军优属</t>
  </si>
  <si>
    <t xml:space="preserve">  老龄事务</t>
  </si>
  <si>
    <t xml:space="preserve">  基层政权和社区建设</t>
  </si>
  <si>
    <t xml:space="preserve">  其他民政管理事务支出</t>
  </si>
  <si>
    <t xml:space="preserve"> 行政事业单位离退休</t>
  </si>
  <si>
    <t>　归口管理的行政单位离退休</t>
  </si>
  <si>
    <t>　事业单位离退休</t>
  </si>
  <si>
    <t xml:space="preserve">  机关事业单位基本养老保险缴费支出</t>
  </si>
  <si>
    <t xml:space="preserve">  机关事业单位职业年金缴费支出</t>
  </si>
  <si>
    <t xml:space="preserve"> 企业改革补助</t>
  </si>
  <si>
    <t xml:space="preserve">  企业关闭破产补助</t>
  </si>
  <si>
    <t xml:space="preserve">  其他企业改革发展补助</t>
  </si>
  <si>
    <t xml:space="preserve"> 就业补助</t>
  </si>
  <si>
    <t xml:space="preserve">  扶持公共就业服务</t>
  </si>
  <si>
    <t xml:space="preserve"> 抚恤</t>
  </si>
  <si>
    <t xml:space="preserve">  死亡抚恤</t>
  </si>
  <si>
    <t xml:space="preserve">  伤残抚恤</t>
  </si>
  <si>
    <t xml:space="preserve">  在乡复员.退伍军人生活补助</t>
  </si>
  <si>
    <t xml:space="preserve">  义务兵优待</t>
  </si>
  <si>
    <t xml:space="preserve">  农村籍退伍士兵老年生活补助</t>
  </si>
  <si>
    <t xml:space="preserve">  其他优抚支出</t>
  </si>
  <si>
    <t xml:space="preserve"> 退役安置</t>
  </si>
  <si>
    <t xml:space="preserve">  退役士兵安置</t>
  </si>
  <si>
    <t xml:space="preserve"> 社会福利</t>
  </si>
  <si>
    <t>　老年福利</t>
  </si>
  <si>
    <t xml:space="preserve">  殡葬</t>
  </si>
  <si>
    <t xml:space="preserve">  社会福利事业单位</t>
  </si>
  <si>
    <t xml:space="preserve">  其他社会福利支出</t>
  </si>
  <si>
    <t xml:space="preserve"> 残疾人事业</t>
  </si>
  <si>
    <t xml:space="preserve">  残疾人就业和扶贫</t>
  </si>
  <si>
    <t xml:space="preserve">  其他残疾人事业支出</t>
  </si>
  <si>
    <t xml:space="preserve"> 自然灾害生活救助</t>
  </si>
  <si>
    <t>　其他自然灾害生活救助支出</t>
  </si>
  <si>
    <t xml:space="preserve"> 红十字事业</t>
  </si>
  <si>
    <t xml:space="preserve">  其他红十字事业支出</t>
  </si>
  <si>
    <t xml:space="preserve"> 临时救助</t>
  </si>
  <si>
    <t xml:space="preserve">  临时救助支出</t>
  </si>
  <si>
    <t xml:space="preserve"> 特困人员供养</t>
  </si>
  <si>
    <t xml:space="preserve">  农村五保供养支出</t>
  </si>
  <si>
    <t xml:space="preserve"> 大中型水库移民后期扶持基金支出</t>
  </si>
  <si>
    <t xml:space="preserve">  移民补助</t>
  </si>
  <si>
    <t xml:space="preserve">  基础设施建设和经济发展</t>
  </si>
  <si>
    <t xml:space="preserve"> 小型水库移民后期扶持基金支出</t>
  </si>
  <si>
    <t xml:space="preserve"> 其他生活救助</t>
  </si>
  <si>
    <t xml:space="preserve">  其他农村生活救助</t>
  </si>
  <si>
    <t>残疾人就业保障金支出</t>
  </si>
  <si>
    <t xml:space="preserve">  其他残疾人就业保障金支出</t>
  </si>
  <si>
    <t xml:space="preserve"> 其他社会保障和就业支出</t>
  </si>
  <si>
    <t xml:space="preserve">  其他社会保障和就业支出  </t>
  </si>
  <si>
    <t>卫生健康支出</t>
  </si>
  <si>
    <t xml:space="preserve"> 基层医疗卫生机构</t>
  </si>
  <si>
    <t xml:space="preserve">  乡镇卫生院</t>
  </si>
  <si>
    <t xml:space="preserve"> 公共卫生</t>
  </si>
  <si>
    <t xml:space="preserve">  突发公共卫生事件应急处理</t>
  </si>
  <si>
    <t xml:space="preserve">  其他公共卫生支出</t>
  </si>
  <si>
    <t xml:space="preserve"> 医疗保障</t>
  </si>
  <si>
    <t xml:space="preserve">  优抚对象医疗补助</t>
  </si>
  <si>
    <t xml:space="preserve">  城乡医疗救助</t>
  </si>
  <si>
    <t xml:space="preserve">  其他医疗保障支出</t>
  </si>
  <si>
    <t xml:space="preserve"> 计划生育事务</t>
  </si>
  <si>
    <t>　计划生育机构(计生服务所)</t>
  </si>
  <si>
    <t xml:space="preserve">  计划生育服务</t>
  </si>
  <si>
    <t xml:space="preserve">  其他计划生育事务支出</t>
  </si>
  <si>
    <t xml:space="preserve"> 食品和药品监督管理事务</t>
  </si>
  <si>
    <t xml:space="preserve">  食品安全事务</t>
  </si>
  <si>
    <t xml:space="preserve">  其他食品和药品监督管理事务支出</t>
  </si>
  <si>
    <t xml:space="preserve"> 行政事业单位医疗</t>
  </si>
  <si>
    <t xml:space="preserve">   公务卡医疗补助</t>
  </si>
  <si>
    <t xml:space="preserve"> 其他医疗卫生与计划生育支出</t>
  </si>
  <si>
    <t xml:space="preserve">  其他医疗卫生与计划生育支出</t>
  </si>
  <si>
    <t>节能环保支出</t>
  </si>
  <si>
    <t xml:space="preserve"> 环境保护管理事务</t>
  </si>
  <si>
    <t xml:space="preserve">  环境保护宣传</t>
  </si>
  <si>
    <t xml:space="preserve"> 污染防治</t>
  </si>
  <si>
    <t>　水体</t>
  </si>
  <si>
    <t xml:space="preserve">  其他污染防治支出</t>
  </si>
  <si>
    <t xml:space="preserve"> 自然生态保护</t>
  </si>
  <si>
    <t xml:space="preserve">  生态保护</t>
  </si>
  <si>
    <t>　农村环境保护</t>
  </si>
  <si>
    <t xml:space="preserve"> 污染减排</t>
  </si>
  <si>
    <t xml:space="preserve">  减排专项支出</t>
  </si>
  <si>
    <t xml:space="preserve">  其他污染减排支出</t>
  </si>
  <si>
    <t xml:space="preserve"> 能源管理事务</t>
  </si>
  <si>
    <t xml:space="preserve">  农村电网建设</t>
  </si>
  <si>
    <t xml:space="preserve">  其他能源管理事务支出</t>
  </si>
  <si>
    <t xml:space="preserve"> 其他节能环保支出</t>
  </si>
  <si>
    <t xml:space="preserve">  其他节能环保支出</t>
  </si>
  <si>
    <t>城乡社区支出</t>
  </si>
  <si>
    <t xml:space="preserve"> 城乡社区管理事务</t>
  </si>
  <si>
    <t xml:space="preserve">  城管执法</t>
  </si>
  <si>
    <t xml:space="preserve">  其他城乡社区管理事务支出</t>
  </si>
  <si>
    <t xml:space="preserve"> 城乡社区规划与管理</t>
  </si>
  <si>
    <t>　城乡社区规划与管理(村镇服务中心)</t>
  </si>
  <si>
    <t xml:space="preserve"> 城乡社区公共设施（道路、水、电等）</t>
  </si>
  <si>
    <t xml:space="preserve">  小城镇基础设施建设</t>
  </si>
  <si>
    <t>　其他城乡社区公共设施支出</t>
  </si>
  <si>
    <t xml:space="preserve"> 城乡社区环境卫生</t>
  </si>
  <si>
    <t xml:space="preserve">  城乡社区环境卫生</t>
  </si>
  <si>
    <t xml:space="preserve"> 国有土地使用权出让收入安排的支出</t>
  </si>
  <si>
    <t>　征地和拆迁补偿支出</t>
  </si>
  <si>
    <t>　土地开发支出</t>
  </si>
  <si>
    <t xml:space="preserve">  农村基础设施建设支出</t>
  </si>
  <si>
    <t xml:space="preserve">  补助被征地农民支出</t>
  </si>
  <si>
    <t xml:space="preserve">  棚户区改造支出</t>
  </si>
  <si>
    <t xml:space="preserve"> 城市基础设施配套费安排的支出</t>
  </si>
  <si>
    <t xml:space="preserve">  其他城市基础设施配套费安排的支出</t>
  </si>
  <si>
    <t xml:space="preserve"> 其他城乡社区事务支出</t>
  </si>
  <si>
    <t>　其他城乡社区支出</t>
  </si>
  <si>
    <t>农林水事务</t>
  </si>
  <si>
    <t xml:space="preserve"> 农业</t>
  </si>
  <si>
    <t>　事业运行（农业综合服务中心)</t>
  </si>
  <si>
    <t xml:space="preserve">  科技转化与推广服务</t>
  </si>
  <si>
    <t xml:space="preserve">  病虫害控制</t>
  </si>
  <si>
    <t xml:space="preserve">  农产品质量安全</t>
  </si>
  <si>
    <t xml:space="preserve">  农业结构调整补贴 </t>
  </si>
  <si>
    <t xml:space="preserve">  农业生产资料与技术补贴</t>
  </si>
  <si>
    <t xml:space="preserve">  农业组织化与产业化经营</t>
  </si>
  <si>
    <t>　农村公益事业</t>
  </si>
  <si>
    <t xml:space="preserve">  农业资源保护修复与利用</t>
  </si>
  <si>
    <t>　农村道路建设</t>
  </si>
  <si>
    <t xml:space="preserve">  对高校毕业生到基层任职补助</t>
  </si>
  <si>
    <t xml:space="preserve">  其他农业支出</t>
  </si>
  <si>
    <t xml:space="preserve"> 林业</t>
  </si>
  <si>
    <t xml:space="preserve">  森林培育</t>
  </si>
  <si>
    <t xml:space="preserve">  林业技术推广</t>
  </si>
  <si>
    <t>　森林生态效益补偿</t>
  </si>
  <si>
    <t xml:space="preserve">  林业防灾减灾</t>
  </si>
  <si>
    <t xml:space="preserve">  其他林业支出</t>
  </si>
  <si>
    <t xml:space="preserve"> 水利</t>
  </si>
  <si>
    <t>　水利工程建设</t>
  </si>
  <si>
    <t xml:space="preserve">  水利工程运行与维护</t>
  </si>
  <si>
    <t xml:space="preserve">  水土保持</t>
  </si>
  <si>
    <t xml:space="preserve">  防汛</t>
  </si>
  <si>
    <t xml:space="preserve">  农田水利</t>
  </si>
  <si>
    <t xml:space="preserve">  农村人畜饮水</t>
  </si>
  <si>
    <t xml:space="preserve">  其他水利支出</t>
  </si>
  <si>
    <t xml:space="preserve"> 扶贫</t>
  </si>
  <si>
    <t xml:space="preserve">  农村基础设施建设</t>
  </si>
  <si>
    <t xml:space="preserve">  其他扶贫支出</t>
  </si>
  <si>
    <t xml:space="preserve"> 农村综合改革</t>
  </si>
  <si>
    <t>　对村级一事一议的补助</t>
  </si>
  <si>
    <t>　对村民委员会和村党支部的补助</t>
  </si>
  <si>
    <t xml:space="preserve">  对村集体经济组织的补助</t>
  </si>
  <si>
    <t xml:space="preserve">  农村综合改革示范试点补助</t>
  </si>
  <si>
    <t xml:space="preserve"> 促进金融支农支出</t>
  </si>
  <si>
    <t xml:space="preserve">  涉农贷款增量奖励</t>
  </si>
  <si>
    <t xml:space="preserve"> 新菜地开发建设基金支出</t>
  </si>
  <si>
    <t xml:space="preserve">  其他新菜地开发建设基金支出</t>
  </si>
  <si>
    <t xml:space="preserve"> 水土保持补偿费安排的支出</t>
  </si>
  <si>
    <t xml:space="preserve">  综合治理和生态修复</t>
  </si>
  <si>
    <t>资源勘探信息等支出</t>
  </si>
  <si>
    <t xml:space="preserve"> 支持中小企业发展和管理支出</t>
  </si>
  <si>
    <t xml:space="preserve">  中小企业发展专项</t>
  </si>
  <si>
    <t xml:space="preserve">  其他支持中小企业发展和管理支出</t>
  </si>
  <si>
    <t>其他资源勘探信息等支出</t>
  </si>
  <si>
    <t xml:space="preserve"> 技术改造支出</t>
  </si>
  <si>
    <t xml:space="preserve">   其他资源勘探信息等支出</t>
  </si>
  <si>
    <t>商品服务业等支出</t>
  </si>
  <si>
    <t xml:space="preserve"> 商品流通事务</t>
  </si>
  <si>
    <t xml:space="preserve">  其他商业流通事务支出</t>
  </si>
  <si>
    <t xml:space="preserve"> 旅游业管理与服务支出</t>
  </si>
  <si>
    <t xml:space="preserve">  其他旅游业管理与服务支出</t>
  </si>
  <si>
    <t xml:space="preserve"> 其他商品服务业等支出</t>
  </si>
  <si>
    <t xml:space="preserve">  服务业基础设施建设</t>
  </si>
  <si>
    <t>金融支出</t>
  </si>
  <si>
    <t xml:space="preserve"> 其他金融支出</t>
  </si>
  <si>
    <t xml:space="preserve">  其他金融支出</t>
  </si>
  <si>
    <t>国土海洋气象等支出</t>
  </si>
  <si>
    <t xml:space="preserve"> 国土资源等事务</t>
  </si>
  <si>
    <t xml:space="preserve">  地质灾害防治</t>
  </si>
  <si>
    <t>住房保障支出</t>
  </si>
  <si>
    <t xml:space="preserve"> 保障性安居工程支出</t>
  </si>
  <si>
    <t xml:space="preserve">  廉租住房</t>
  </si>
  <si>
    <t xml:space="preserve">  沉陷区治理</t>
  </si>
  <si>
    <t xml:space="preserve">  棚户区改造</t>
  </si>
  <si>
    <t xml:space="preserve">  农村危房改造</t>
  </si>
  <si>
    <t xml:space="preserve">  公共租赁住房</t>
  </si>
  <si>
    <t xml:space="preserve">  其他保障性安居工程支出</t>
  </si>
  <si>
    <t xml:space="preserve"> 住房改革支出</t>
  </si>
  <si>
    <t>　住房公积金</t>
  </si>
  <si>
    <t>粮油物资储备支出</t>
  </si>
  <si>
    <t xml:space="preserve"> 粮油事务</t>
  </si>
  <si>
    <t>　粮食风险基金</t>
  </si>
  <si>
    <t xml:space="preserve">  其他粮油事务支出</t>
  </si>
  <si>
    <t>灾害防治应急管理支出</t>
  </si>
  <si>
    <t xml:space="preserve"> 应急管理事务</t>
  </si>
  <si>
    <t xml:space="preserve">   行政运行</t>
  </si>
  <si>
    <t xml:space="preserve">     一般行政管理事务</t>
  </si>
  <si>
    <t>债务还本支出</t>
  </si>
  <si>
    <t xml:space="preserve"> 地方政府一般债务还本支出</t>
  </si>
  <si>
    <t xml:space="preserve">  地方政府一般债务还本支出</t>
  </si>
  <si>
    <t>债务利息支出</t>
  </si>
  <si>
    <t xml:space="preserve"> 地方政府一般债务利息支出</t>
  </si>
  <si>
    <t xml:space="preserve">  地方政府一般债务利息支出</t>
  </si>
  <si>
    <t>合     计</t>
  </si>
  <si>
    <t>注：本表为自动生成表</t>
  </si>
  <si>
    <t>05表：乡镇部门基本支出预算明细表</t>
  </si>
  <si>
    <t>预算05表</t>
  </si>
  <si>
    <t>项      目</t>
  </si>
  <si>
    <t>支出合计</t>
  </si>
  <si>
    <t>资本性支出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</si>
  <si>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</si>
  <si>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</si>
  <si>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</si>
  <si>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</si>
  <si>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</si>
  <si>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</si>
  <si>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</si>
  <si>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</si>
  <si>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</si>
  <si>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</si>
  <si>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</si>
  <si>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</si>
  <si>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</si>
  <si>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</si>
  <si>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离退休费</t>
  </si>
  <si>
    <t>社会福利和救助</t>
  </si>
  <si>
    <t>助学金</t>
  </si>
  <si>
    <t>个人农业生产补贴</t>
  </si>
  <si>
    <t>其他对个人和家庭的补助支出</t>
  </si>
  <si>
    <t>设备购置</t>
  </si>
  <si>
    <t>基本工资</t>
  </si>
  <si>
    <t>津贴  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</si>
  <si>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</si>
  <si>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</si>
  <si>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</si>
  <si>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</si>
  <si>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</si>
  <si>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</si>
  <si>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</si>
  <si>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</si>
  <si>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</si>
  <si>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办公费</t>
  </si>
  <si>
    <t>印刷费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</si>
  <si>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</si>
  <si>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</si>
  <si>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</si>
  <si>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</si>
  <si>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</si>
  <si>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</si>
  <si>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</si>
  <si>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</si>
  <si>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工会经费</t>
  </si>
  <si>
    <t>福利费</t>
  </si>
  <si>
    <t>其他交通费用</t>
  </si>
  <si>
    <t>税金及附加费用</t>
  </si>
  <si>
    <t>专用材料费</t>
  </si>
  <si>
    <t>被装购置费</t>
  </si>
  <si>
    <t>专用燃料费</t>
  </si>
  <si>
    <t>咨询费</t>
  </si>
  <si>
    <t>劳务费</t>
  </si>
  <si>
    <t>委托     业务费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</si>
  <si>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</si>
  <si>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</si>
  <si>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</si>
  <si>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</si>
  <si>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</si>
  <si>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</si>
  <si>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</si>
  <si>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</si>
  <si>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办公设备购置</t>
  </si>
  <si>
    <t>专用设备购置</t>
  </si>
  <si>
    <t>信息网络及软件购置更新</t>
  </si>
  <si>
    <t>政府办及相关机构事务</t>
  </si>
  <si>
    <t>财政事务</t>
  </si>
  <si>
    <t>司法</t>
  </si>
  <si>
    <t>文化</t>
  </si>
  <si>
    <t>人力资源和社会保障管理事务</t>
  </si>
  <si>
    <t>行政事业单位离退休</t>
  </si>
  <si>
    <t>计划生育事务</t>
  </si>
  <si>
    <t>行政事业单位医疗</t>
  </si>
  <si>
    <t xml:space="preserve">   公务员医疗补助</t>
  </si>
  <si>
    <t>城乡社区规划与管理</t>
  </si>
  <si>
    <t>农业</t>
  </si>
  <si>
    <t>灾害防治及应急管理支出</t>
  </si>
  <si>
    <t xml:space="preserve">  应急管理事务</t>
  </si>
  <si>
    <t xml:space="preserve">    行政运行</t>
  </si>
  <si>
    <t>2019年“三公”经费预算表</t>
  </si>
  <si>
    <t>单位：元       预算附01表</t>
  </si>
  <si>
    <t>单位编码</t>
  </si>
  <si>
    <t>三公经费预算数（财政拨款）</t>
  </si>
  <si>
    <t>因公出国(境)费用</t>
  </si>
  <si>
    <t>公务用车购置</t>
  </si>
  <si>
    <t>08表：乡镇政府性基金收支预算总表</t>
  </si>
  <si>
    <t>单位:元    预算08表</t>
  </si>
  <si>
    <t>序号</t>
  </si>
  <si>
    <t>预算科目</t>
  </si>
  <si>
    <t>A</t>
  </si>
  <si>
    <t>B</t>
  </si>
  <si>
    <t xml:space="preserve">  农网还贷资金收入</t>
  </si>
  <si>
    <t>教育支出</t>
  </si>
  <si>
    <t xml:space="preserve">  山西省煤炭可持续发展基金收入</t>
  </si>
  <si>
    <t xml:space="preserve">  海南省高等级公路车辆通行附加费收入</t>
  </si>
  <si>
    <t>文化体育与传媒支出</t>
  </si>
  <si>
    <t xml:space="preserve">  转让政府还贷道路收费权收入</t>
  </si>
  <si>
    <t>社会保障和就业支出</t>
  </si>
  <si>
    <t xml:space="preserve">  港口建设费收入</t>
  </si>
  <si>
    <t xml:space="preserve">  散装水泥专项资金收入</t>
  </si>
  <si>
    <t xml:space="preserve">  新型墙体材料专项基金收入</t>
  </si>
  <si>
    <t>农林水支出</t>
  </si>
  <si>
    <t xml:space="preserve">  文化事业建设费收入</t>
  </si>
  <si>
    <t>交通运输支出</t>
  </si>
  <si>
    <t xml:space="preserve">  地方教育附加收入</t>
  </si>
  <si>
    <t xml:space="preserve">  新菜地开发建设基金收入</t>
  </si>
  <si>
    <t>商业服务业等支出</t>
  </si>
  <si>
    <t xml:space="preserve">  新增建设用地土地有偿使用费收入</t>
  </si>
  <si>
    <t xml:space="preserve">  育林基金收入</t>
  </si>
  <si>
    <t>其他支出</t>
  </si>
  <si>
    <t xml:space="preserve">  森林植被恢复费</t>
  </si>
  <si>
    <t>债务付息支出</t>
  </si>
  <si>
    <t xml:space="preserve">  地方水利建设基金收入</t>
  </si>
  <si>
    <t>债务发行费用支出</t>
  </si>
  <si>
    <t xml:space="preserve">  南水北调工程基金收入</t>
  </si>
  <si>
    <t xml:space="preserve">  残疾人就业保障金收入</t>
  </si>
  <si>
    <t xml:space="preserve">  政府住房基金收入</t>
  </si>
  <si>
    <t xml:space="preserve">  城市公用事业附加收入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</si>
  <si>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</si>
  <si>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</si>
  <si>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</si>
  <si>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大中型水库库区基金收入</t>
  </si>
  <si>
    <t xml:space="preserve">  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</si>
  <si>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</si>
  <si>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</si>
  <si>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</si>
  <si>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车辆通行费</t>
  </si>
  <si>
    <t xml:space="preserve">  船舶港务费</t>
  </si>
  <si>
    <t xml:space="preserve">  无线电频率占用费</t>
  </si>
  <si>
    <t xml:space="preserve">  其他政府性基金收入</t>
  </si>
  <si>
    <t>本 年 收 入 合 计</t>
  </si>
  <si>
    <t>本 年 支 出 合 计</t>
  </si>
  <si>
    <t>上级补助收入</t>
  </si>
  <si>
    <t>上解上级支出</t>
  </si>
  <si>
    <t>债务收入</t>
  </si>
  <si>
    <t>债务转贷收入</t>
  </si>
  <si>
    <t>债务转贷支出</t>
  </si>
  <si>
    <t>上年结余</t>
  </si>
  <si>
    <t>调出资金</t>
  </si>
  <si>
    <t>调入资金</t>
  </si>
  <si>
    <t>年终结余</t>
  </si>
  <si>
    <t>收 入 总 计</t>
  </si>
  <si>
    <t>支 出 总 计</t>
  </si>
  <si>
    <t>注：该表数据为0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</si>
</sst>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#,##0.00_ ;\-#,##0.00;;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;\-#,##0.00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8"/>
      <color indexed="8"/>
      <name val="Arial"/>
      <charset val="1"/>
    </font>
    <font>
      <sz val="7"/>
      <color indexed="8"/>
      <name val="宋体"/>
      <charset val="1"/>
    </font>
    <font>
      <b/>
      <sz val="19"/>
      <color indexed="8"/>
      <name val="宋体"/>
      <charset val="1"/>
    </font>
    <font>
      <sz val="9"/>
      <color indexed="8"/>
      <name val="宋体"/>
      <charset val="1"/>
    </font>
    <font>
      <sz val="8"/>
      <color indexed="8"/>
      <name val="宋体"/>
      <charset val="1"/>
    </font>
    <font>
      <b/>
      <sz val="17"/>
      <color indexed="8"/>
      <name val="宋体"/>
      <charset val="1"/>
    </font>
    <font>
      <sz val="10"/>
      <name val="宋体"/>
      <charset val="1"/>
    </font>
    <font>
      <sz val="10"/>
      <color indexed="12"/>
      <name val="宋体"/>
      <charset val="1"/>
    </font>
    <font>
      <sz val="10"/>
      <color indexed="8"/>
      <name val="宋体"/>
      <charset val="1"/>
    </font>
    <font>
      <sz val="10"/>
      <color indexed="17"/>
      <name val="宋体"/>
      <charset val="1"/>
    </font>
    <font>
      <sz val="9"/>
      <color indexed="17"/>
      <name val="宋体"/>
      <charset val="1"/>
    </font>
    <font>
      <b/>
      <sz val="12"/>
      <color indexed="8"/>
      <name val="宋体"/>
      <charset val="1"/>
    </font>
    <font>
      <b/>
      <sz val="18"/>
      <color indexed="8"/>
      <name val="宋体"/>
      <charset val="1"/>
    </font>
    <font>
      <sz val="8"/>
      <color indexed="8"/>
      <name val="仿宋_GB2312"/>
      <charset val="1"/>
    </font>
    <font>
      <b/>
      <sz val="20"/>
      <color indexed="8"/>
      <name val="宋体"/>
      <charset val="1"/>
    </font>
    <font>
      <b/>
      <sz val="13"/>
      <color indexed="8"/>
      <name val="宋体"/>
      <charset val="1"/>
    </font>
    <font>
      <u/>
      <sz val="11"/>
      <color indexed="12"/>
      <name val="仿宋_GB2312"/>
      <charset val="1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7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1" borderId="40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42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4" fillId="8" borderId="41" applyNumberFormat="0" applyAlignment="0" applyProtection="0">
      <alignment vertical="center"/>
    </xf>
    <xf numFmtId="0" fontId="25" fillId="8" borderId="38" applyNumberFormat="0" applyAlignment="0" applyProtection="0">
      <alignment vertical="center"/>
    </xf>
    <xf numFmtId="0" fontId="30" fillId="13" borderId="39" applyNumberForma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0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NumberFormat="1" applyFont="1" applyFill="1" applyBorder="1" applyAlignment="1" applyProtection="1">
      <alignment horizont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right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0" borderId="2" xfId="0" applyNumberFormat="1" applyFont="1" applyFill="1" applyBorder="1" applyAlignment="1" applyProtection="1">
      <alignment horizontal="left" vertical="center"/>
    </xf>
    <xf numFmtId="176" fontId="1" fillId="2" borderId="2" xfId="0" applyNumberFormat="1" applyFont="1" applyFill="1" applyBorder="1" applyAlignment="1" applyProtection="1">
      <alignment horizontal="right" vertical="center" wrapText="1"/>
    </xf>
    <xf numFmtId="0" fontId="1" fillId="2" borderId="2" xfId="0" applyNumberFormat="1" applyFont="1" applyFill="1" applyBorder="1" applyAlignment="1" applyProtection="1">
      <alignment horizontal="left" vertical="center"/>
    </xf>
    <xf numFmtId="176" fontId="1" fillId="2" borderId="3" xfId="0" applyNumberFormat="1" applyFont="1" applyFill="1" applyBorder="1" applyAlignment="1" applyProtection="1">
      <alignment horizontal="right" vertical="center"/>
    </xf>
    <xf numFmtId="0" fontId="1" fillId="2" borderId="2" xfId="0" applyNumberFormat="1" applyFont="1" applyFill="1" applyBorder="1" applyAlignment="1" applyProtection="1">
      <alignment vertical="center"/>
    </xf>
    <xf numFmtId="176" fontId="1" fillId="2" borderId="2" xfId="0" applyNumberFormat="1" applyFont="1" applyFill="1" applyBorder="1" applyAlignment="1" applyProtection="1">
      <alignment horizontal="right" vertical="center"/>
    </xf>
    <xf numFmtId="0" fontId="1" fillId="2" borderId="2" xfId="0" applyNumberFormat="1" applyFont="1" applyFill="1" applyBorder="1" applyAlignment="1" applyProtection="1">
      <alignment horizontal="right" vertical="center"/>
    </xf>
    <xf numFmtId="176" fontId="1" fillId="0" borderId="2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horizontal="right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horizontal="center"/>
    </xf>
    <xf numFmtId="0" fontId="5" fillId="2" borderId="1" xfId="0" applyNumberFormat="1" applyFont="1" applyFill="1" applyBorder="1" applyAlignment="1" applyProtection="1">
      <alignment horizontal="center"/>
    </xf>
    <xf numFmtId="0" fontId="4" fillId="2" borderId="4" xfId="0" applyNumberFormat="1" applyFont="1" applyFill="1" applyBorder="1" applyAlignment="1" applyProtection="1">
      <alignment vertical="center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6" fillId="2" borderId="8" xfId="0" applyNumberFormat="1" applyFont="1" applyFill="1" applyBorder="1" applyAlignment="1" applyProtection="1">
      <alignment horizontal="center" vertical="center"/>
    </xf>
    <xf numFmtId="0" fontId="6" fillId="2" borderId="9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49" fontId="4" fillId="3" borderId="9" xfId="0" applyNumberFormat="1" applyFont="1" applyFill="1" applyBorder="1" applyAlignment="1" applyProtection="1">
      <alignment horizontal="center" vertical="center"/>
    </xf>
    <xf numFmtId="49" fontId="4" fillId="3" borderId="2" xfId="0" applyNumberFormat="1" applyFont="1" applyFill="1" applyBorder="1" applyAlignment="1" applyProtection="1">
      <alignment horizontal="center" vertical="center"/>
    </xf>
    <xf numFmtId="177" fontId="4" fillId="3" borderId="2" xfId="0" applyNumberFormat="1" applyFont="1" applyFill="1" applyBorder="1" applyAlignment="1" applyProtection="1">
      <alignment horizontal="right" vertical="center"/>
    </xf>
    <xf numFmtId="0" fontId="6" fillId="2" borderId="10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shrinkToFit="1"/>
    </xf>
    <xf numFmtId="0" fontId="7" fillId="2" borderId="0" xfId="0" applyNumberFormat="1" applyFont="1" applyFill="1" applyBorder="1" applyAlignment="1" applyProtection="1"/>
    <xf numFmtId="0" fontId="7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left" vertical="center"/>
    </xf>
    <xf numFmtId="177" fontId="7" fillId="2" borderId="4" xfId="0" applyNumberFormat="1" applyFont="1" applyFill="1" applyBorder="1" applyAlignment="1" applyProtection="1">
      <alignment horizontal="left" vertical="center" shrinkToFit="1"/>
    </xf>
    <xf numFmtId="0" fontId="9" fillId="2" borderId="4" xfId="0" applyNumberFormat="1" applyFont="1" applyFill="1" applyBorder="1" applyAlignment="1" applyProtection="1"/>
    <xf numFmtId="0" fontId="7" fillId="2" borderId="7" xfId="0" applyNumberFormat="1" applyFont="1" applyFill="1" applyBorder="1" applyAlignment="1" applyProtection="1">
      <alignment horizontal="center" vertical="center" shrinkToFit="1"/>
    </xf>
    <xf numFmtId="0" fontId="7" fillId="2" borderId="8" xfId="0" applyNumberFormat="1" applyFont="1" applyFill="1" applyBorder="1" applyAlignment="1" applyProtection="1">
      <alignment horizontal="left" vertical="center" shrinkToFit="1"/>
    </xf>
    <xf numFmtId="0" fontId="7" fillId="2" borderId="8" xfId="0" applyNumberFormat="1" applyFont="1" applyFill="1" applyBorder="1" applyAlignment="1" applyProtection="1">
      <alignment horizontal="center" vertical="center"/>
    </xf>
    <xf numFmtId="0" fontId="7" fillId="2" borderId="11" xfId="0" applyNumberFormat="1" applyFont="1" applyFill="1" applyBorder="1" applyAlignment="1" applyProtection="1">
      <alignment horizontal="center" vertical="center" shrinkToFi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12" xfId="0" applyNumberFormat="1" applyFont="1" applyFill="1" applyBorder="1" applyAlignment="1" applyProtection="1">
      <alignment horizontal="center" vertical="center" wrapText="1"/>
    </xf>
    <xf numFmtId="0" fontId="7" fillId="2" borderId="13" xfId="0" applyNumberFormat="1" applyFont="1" applyFill="1" applyBorder="1" applyAlignment="1" applyProtection="1">
      <alignment horizontal="center" vertical="center"/>
    </xf>
    <xf numFmtId="0" fontId="7" fillId="2" borderId="14" xfId="0" applyNumberFormat="1" applyFont="1" applyFill="1" applyBorder="1" applyAlignment="1" applyProtection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/>
    </xf>
    <xf numFmtId="0" fontId="7" fillId="2" borderId="9" xfId="0" applyNumberFormat="1" applyFont="1" applyFill="1" applyBorder="1" applyAlignment="1" applyProtection="1">
      <alignment horizontal="center" vertical="center" shrinkToFit="1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9" xfId="0" applyNumberFormat="1" applyFont="1" applyFill="1" applyBorder="1" applyAlignment="1" applyProtection="1">
      <alignment horizontal="left" vertical="center" shrinkToFit="1"/>
    </xf>
    <xf numFmtId="0" fontId="6" fillId="2" borderId="2" xfId="0" applyNumberFormat="1" applyFont="1" applyFill="1" applyBorder="1" applyAlignment="1" applyProtection="1">
      <alignment horizontal="left" vertical="center" shrinkToFit="1"/>
    </xf>
    <xf numFmtId="177" fontId="6" fillId="3" borderId="2" xfId="0" applyNumberFormat="1" applyFont="1" applyFill="1" applyBorder="1" applyAlignment="1" applyProtection="1">
      <alignment horizontal="right" vertical="center"/>
    </xf>
    <xf numFmtId="0" fontId="6" fillId="3" borderId="2" xfId="0" applyNumberFormat="1" applyFont="1" applyFill="1" applyBorder="1" applyAlignment="1" applyProtection="1">
      <alignment horizontal="right" vertical="center"/>
    </xf>
    <xf numFmtId="0" fontId="6" fillId="2" borderId="2" xfId="0" applyNumberFormat="1" applyFont="1" applyFill="1" applyBorder="1" applyAlignment="1" applyProtection="1">
      <alignment horizontal="right" vertical="center"/>
    </xf>
    <xf numFmtId="0" fontId="7" fillId="2" borderId="16" xfId="0" applyNumberFormat="1" applyFont="1" applyFill="1" applyBorder="1" applyAlignment="1" applyProtection="1">
      <alignment horizontal="left" vertical="center" shrinkToFit="1"/>
    </xf>
    <xf numFmtId="0" fontId="6" fillId="2" borderId="17" xfId="0" applyNumberFormat="1" applyFont="1" applyFill="1" applyBorder="1" applyAlignment="1" applyProtection="1">
      <alignment horizontal="left" vertical="center" shrinkToFit="1"/>
    </xf>
    <xf numFmtId="0" fontId="6" fillId="3" borderId="17" xfId="0" applyNumberFormat="1" applyFont="1" applyFill="1" applyBorder="1" applyAlignment="1" applyProtection="1">
      <alignment horizontal="right" vertical="center"/>
    </xf>
    <xf numFmtId="0" fontId="6" fillId="2" borderId="17" xfId="0" applyNumberFormat="1" applyFont="1" applyFill="1" applyBorder="1" applyAlignment="1" applyProtection="1">
      <alignment horizontal="right" vertical="center"/>
    </xf>
    <xf numFmtId="0" fontId="10" fillId="2" borderId="18" xfId="0" applyNumberFormat="1" applyFont="1" applyFill="1" applyBorder="1" applyAlignment="1" applyProtection="1">
      <alignment horizontal="left" vertical="center"/>
    </xf>
    <xf numFmtId="0" fontId="11" fillId="2" borderId="18" xfId="0" applyNumberFormat="1" applyFont="1" applyFill="1" applyBorder="1" applyAlignment="1" applyProtection="1">
      <alignment vertical="center"/>
    </xf>
    <xf numFmtId="177" fontId="12" fillId="3" borderId="18" xfId="0" applyNumberFormat="1" applyFont="1" applyFill="1" applyBorder="1" applyAlignment="1" applyProtection="1">
      <alignment horizontal="right" vertical="center"/>
    </xf>
    <xf numFmtId="177" fontId="10" fillId="2" borderId="18" xfId="0" applyNumberFormat="1" applyFont="1" applyFill="1" applyBorder="1" applyAlignment="1" applyProtection="1">
      <alignment horizontal="right" vertical="center"/>
    </xf>
    <xf numFmtId="0" fontId="7" fillId="2" borderId="19" xfId="0" applyNumberFormat="1" applyFont="1" applyFill="1" applyBorder="1" applyAlignment="1" applyProtection="1">
      <alignment horizontal="left" vertical="center" shrinkToFit="1"/>
    </xf>
    <xf numFmtId="0" fontId="6" fillId="2" borderId="20" xfId="0" applyNumberFormat="1" applyFont="1" applyFill="1" applyBorder="1" applyAlignment="1" applyProtection="1">
      <alignment horizontal="left" vertical="center" shrinkToFit="1"/>
    </xf>
    <xf numFmtId="0" fontId="6" fillId="3" borderId="20" xfId="0" applyNumberFormat="1" applyFont="1" applyFill="1" applyBorder="1" applyAlignment="1" applyProtection="1">
      <alignment horizontal="right" vertical="center"/>
    </xf>
    <xf numFmtId="177" fontId="10" fillId="3" borderId="18" xfId="0" applyNumberFormat="1" applyFont="1" applyFill="1" applyBorder="1" applyAlignment="1" applyProtection="1">
      <alignment horizontal="right" vertical="center"/>
    </xf>
    <xf numFmtId="0" fontId="7" fillId="2" borderId="21" xfId="0" applyNumberFormat="1" applyFont="1" applyFill="1" applyBorder="1" applyAlignment="1" applyProtection="1">
      <alignment horizontal="left" vertical="center" shrinkToFit="1"/>
    </xf>
    <xf numFmtId="0" fontId="6" fillId="2" borderId="22" xfId="0" applyNumberFormat="1" applyFont="1" applyFill="1" applyBorder="1" applyAlignment="1" applyProtection="1">
      <alignment horizontal="left" vertical="center" shrinkToFit="1"/>
    </xf>
    <xf numFmtId="0" fontId="7" fillId="2" borderId="4" xfId="0" applyNumberFormat="1" applyFont="1" applyFill="1" applyBorder="1" applyAlignment="1" applyProtection="1">
      <alignment vertical="center"/>
    </xf>
    <xf numFmtId="177" fontId="6" fillId="2" borderId="2" xfId="0" applyNumberFormat="1" applyFont="1" applyFill="1" applyBorder="1" applyAlignment="1" applyProtection="1">
      <alignment horizontal="right" vertical="center"/>
    </xf>
    <xf numFmtId="0" fontId="7" fillId="2" borderId="4" xfId="0" applyNumberFormat="1" applyFont="1" applyFill="1" applyBorder="1" applyAlignment="1" applyProtection="1">
      <alignment horizontal="right" vertical="center"/>
    </xf>
    <xf numFmtId="0" fontId="7" fillId="2" borderId="23" xfId="0" applyNumberFormat="1" applyFont="1" applyFill="1" applyBorder="1" applyAlignment="1" applyProtection="1">
      <alignment horizontal="center" vertical="center"/>
    </xf>
    <xf numFmtId="0" fontId="7" fillId="2" borderId="24" xfId="0" applyNumberFormat="1" applyFont="1" applyFill="1" applyBorder="1" applyAlignment="1" applyProtection="1">
      <alignment horizontal="center" vertical="center"/>
    </xf>
    <xf numFmtId="0" fontId="7" fillId="2" borderId="13" xfId="0" applyNumberFormat="1" applyFont="1" applyFill="1" applyBorder="1" applyAlignment="1" applyProtection="1">
      <alignment horizontal="center" vertical="center" wrapText="1"/>
    </xf>
    <xf numFmtId="0" fontId="7" fillId="2" borderId="14" xfId="0" applyNumberFormat="1" applyFont="1" applyFill="1" applyBorder="1" applyAlignment="1" applyProtection="1">
      <alignment horizontal="center" vertical="center" wrapText="1"/>
    </xf>
    <xf numFmtId="0" fontId="7" fillId="2" borderId="15" xfId="0" applyNumberFormat="1" applyFont="1" applyFill="1" applyBorder="1" applyAlignment="1" applyProtection="1">
      <alignment horizontal="center" vertical="center" wrapText="1"/>
    </xf>
    <xf numFmtId="0" fontId="8" fillId="2" borderId="0" xfId="0" applyNumberFormat="1" applyFont="1" applyFill="1" applyBorder="1" applyAlignment="1" applyProtection="1">
      <alignment vertical="center"/>
    </xf>
    <xf numFmtId="0" fontId="7" fillId="2" borderId="25" xfId="0" applyNumberFormat="1" applyFont="1" applyFill="1" applyBorder="1" applyAlignment="1" applyProtection="1">
      <alignment horizontal="center" vertical="center"/>
    </xf>
    <xf numFmtId="0" fontId="9" fillId="2" borderId="0" xfId="0" applyNumberFormat="1" applyFont="1" applyFill="1" applyBorder="1" applyAlignment="1" applyProtection="1"/>
    <xf numFmtId="0" fontId="9" fillId="2" borderId="0" xfId="0" applyNumberFormat="1" applyFont="1" applyFill="1" applyBorder="1" applyAlignment="1" applyProtection="1">
      <alignment horizontal="right" vertical="center"/>
    </xf>
    <xf numFmtId="0" fontId="9" fillId="2" borderId="4" xfId="0" applyNumberFormat="1" applyFont="1" applyFill="1" applyBorder="1" applyAlignment="1" applyProtection="1">
      <alignment horizontal="right" vertical="center"/>
    </xf>
    <xf numFmtId="0" fontId="11" fillId="2" borderId="4" xfId="0" applyNumberFormat="1" applyFont="1" applyFill="1" applyBorder="1" applyAlignment="1" applyProtection="1"/>
    <xf numFmtId="0" fontId="7" fillId="2" borderId="3" xfId="0" applyNumberFormat="1" applyFont="1" applyFill="1" applyBorder="1" applyAlignment="1" applyProtection="1">
      <alignment horizontal="right" vertical="center"/>
    </xf>
    <xf numFmtId="0" fontId="9" fillId="3" borderId="18" xfId="0" applyNumberFormat="1" applyFont="1" applyFill="1" applyBorder="1" applyAlignment="1" applyProtection="1"/>
    <xf numFmtId="0" fontId="9" fillId="2" borderId="18" xfId="0" applyNumberFormat="1" applyFont="1" applyFill="1" applyBorder="1" applyAlignment="1" applyProtection="1"/>
    <xf numFmtId="0" fontId="6" fillId="2" borderId="4" xfId="0" applyNumberFormat="1" applyFont="1" applyFill="1" applyBorder="1" applyAlignment="1" applyProtection="1">
      <alignment horizontal="left" shrinkToFit="1"/>
    </xf>
    <xf numFmtId="0" fontId="6" fillId="2" borderId="4" xfId="0" applyNumberFormat="1" applyFont="1" applyFill="1" applyBorder="1" applyAlignment="1" applyProtection="1">
      <alignment horizontal="left" vertical="center" shrinkToFi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left" vertical="center" shrinkToFit="1"/>
    </xf>
    <xf numFmtId="0" fontId="6" fillId="2" borderId="8" xfId="0" applyNumberFormat="1" applyFont="1" applyFill="1" applyBorder="1" applyAlignment="1" applyProtection="1">
      <alignment horizontal="center" vertical="center" shrinkToFit="1"/>
    </xf>
    <xf numFmtId="0" fontId="6" fillId="2" borderId="2" xfId="0" applyNumberFormat="1" applyFont="1" applyFill="1" applyBorder="1" applyAlignment="1" applyProtection="1">
      <alignment horizontal="center" vertical="center" shrinkToFit="1"/>
    </xf>
    <xf numFmtId="176" fontId="7" fillId="3" borderId="2" xfId="0" applyNumberFormat="1" applyFont="1" applyFill="1" applyBorder="1" applyAlignment="1" applyProtection="1">
      <alignment horizontal="left" vertical="center" shrinkToFit="1"/>
    </xf>
    <xf numFmtId="176" fontId="7" fillId="2" borderId="2" xfId="0" applyNumberFormat="1" applyFont="1" applyFill="1" applyBorder="1" applyAlignment="1" applyProtection="1">
      <alignment horizontal="left" vertical="center" shrinkToFit="1"/>
    </xf>
    <xf numFmtId="0" fontId="7" fillId="2" borderId="4" xfId="0" applyNumberFormat="1" applyFont="1" applyFill="1" applyBorder="1" applyAlignment="1" applyProtection="1">
      <alignment horizontal="right"/>
    </xf>
    <xf numFmtId="0" fontId="6" fillId="2" borderId="26" xfId="0" applyNumberFormat="1" applyFont="1" applyFill="1" applyBorder="1" applyAlignment="1" applyProtection="1">
      <alignment horizontal="center" vertical="center" shrinkToFit="1"/>
    </xf>
    <xf numFmtId="0" fontId="6" fillId="2" borderId="27" xfId="0" applyNumberFormat="1" applyFont="1" applyFill="1" applyBorder="1" applyAlignment="1" applyProtection="1">
      <alignment horizontal="center" vertical="center" shrinkToFit="1"/>
    </xf>
    <xf numFmtId="0" fontId="10" fillId="2" borderId="18" xfId="0" applyNumberFormat="1" applyFont="1" applyFill="1" applyBorder="1" applyAlignment="1" applyProtection="1">
      <alignment horizontal="left" vertical="center" shrinkToFit="1"/>
    </xf>
    <xf numFmtId="0" fontId="6" fillId="2" borderId="28" xfId="0" applyNumberFormat="1" applyFont="1" applyFill="1" applyBorder="1" applyAlignment="1" applyProtection="1">
      <alignment horizontal="left" vertical="center" shrinkToFit="1"/>
    </xf>
    <xf numFmtId="176" fontId="7" fillId="3" borderId="17" xfId="0" applyNumberFormat="1" applyFont="1" applyFill="1" applyBorder="1" applyAlignment="1" applyProtection="1">
      <alignment horizontal="left" vertical="center" shrinkToFit="1"/>
    </xf>
    <xf numFmtId="176" fontId="7" fillId="3" borderId="20" xfId="0" applyNumberFormat="1" applyFont="1" applyFill="1" applyBorder="1" applyAlignment="1" applyProtection="1">
      <alignment horizontal="left" vertical="center" shrinkToFit="1"/>
    </xf>
    <xf numFmtId="176" fontId="7" fillId="2" borderId="17" xfId="0" applyNumberFormat="1" applyFont="1" applyFill="1" applyBorder="1" applyAlignment="1" applyProtection="1">
      <alignment horizontal="left" vertical="center" shrinkToFit="1"/>
    </xf>
    <xf numFmtId="177" fontId="13" fillId="3" borderId="18" xfId="0" applyNumberFormat="1" applyFont="1" applyFill="1" applyBorder="1" applyAlignment="1" applyProtection="1">
      <alignment horizontal="left" vertical="center"/>
    </xf>
    <xf numFmtId="0" fontId="11" fillId="2" borderId="18" xfId="0" applyNumberFormat="1" applyFont="1" applyFill="1" applyBorder="1" applyAlignment="1" applyProtection="1">
      <alignment horizontal="left" vertical="center"/>
    </xf>
    <xf numFmtId="177" fontId="12" fillId="3" borderId="18" xfId="0" applyNumberFormat="1" applyFont="1" applyFill="1" applyBorder="1" applyAlignment="1" applyProtection="1">
      <alignment horizontal="left" vertical="center"/>
    </xf>
    <xf numFmtId="177" fontId="10" fillId="3" borderId="18" xfId="0" applyNumberFormat="1" applyFont="1" applyFill="1" applyBorder="1" applyAlignment="1" applyProtection="1">
      <alignment horizontal="left" vertical="center"/>
    </xf>
    <xf numFmtId="177" fontId="10" fillId="2" borderId="18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 applyProtection="1">
      <alignment horizontal="left" vertical="center" shrinkToFit="1"/>
    </xf>
    <xf numFmtId="0" fontId="7" fillId="2" borderId="2" xfId="0" applyNumberFormat="1" applyFont="1" applyFill="1" applyBorder="1" applyAlignment="1" applyProtection="1">
      <alignment horizontal="left" vertical="center" shrinkToFit="1"/>
    </xf>
    <xf numFmtId="0" fontId="7" fillId="3" borderId="17" xfId="0" applyNumberFormat="1" applyFont="1" applyFill="1" applyBorder="1" applyAlignment="1" applyProtection="1">
      <alignment horizontal="left" vertical="center" shrinkToFit="1"/>
    </xf>
    <xf numFmtId="0" fontId="7" fillId="2" borderId="17" xfId="0" applyNumberFormat="1" applyFont="1" applyFill="1" applyBorder="1" applyAlignment="1" applyProtection="1">
      <alignment horizontal="left" vertical="center" shrinkToFit="1"/>
    </xf>
    <xf numFmtId="176" fontId="7" fillId="2" borderId="20" xfId="0" applyNumberFormat="1" applyFont="1" applyFill="1" applyBorder="1" applyAlignment="1" applyProtection="1">
      <alignment horizontal="left" vertical="center" shrinkToFit="1"/>
    </xf>
    <xf numFmtId="0" fontId="14" fillId="2" borderId="10" xfId="0" applyNumberFormat="1" applyFont="1" applyFill="1" applyBorder="1" applyAlignment="1" applyProtection="1">
      <alignment horizontal="left" vertical="center" shrinkToFit="1"/>
    </xf>
    <xf numFmtId="0" fontId="6" fillId="2" borderId="6" xfId="0" applyNumberFormat="1" applyFont="1" applyFill="1" applyBorder="1" applyAlignment="1" applyProtection="1">
      <alignment horizontal="left" vertical="center" shrinkToFit="1"/>
    </xf>
    <xf numFmtId="0" fontId="15" fillId="2" borderId="0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left" vertical="top"/>
    </xf>
    <xf numFmtId="177" fontId="6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/>
    </xf>
    <xf numFmtId="0" fontId="6" fillId="2" borderId="4" xfId="0" applyNumberFormat="1" applyFont="1" applyFill="1" applyBorder="1" applyAlignment="1" applyProtection="1">
      <alignment vertical="center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8" xfId="0" applyNumberFormat="1" applyFont="1" applyFill="1" applyBorder="1" applyAlignment="1" applyProtection="1">
      <alignment horizontal="center" vertical="center" wrapText="1"/>
    </xf>
    <xf numFmtId="0" fontId="7" fillId="2" borderId="26" xfId="0" applyNumberFormat="1" applyFont="1" applyFill="1" applyBorder="1" applyAlignment="1" applyProtection="1">
      <alignment horizontal="center" vertical="center" wrapText="1"/>
    </xf>
    <xf numFmtId="0" fontId="7" fillId="2" borderId="9" xfId="0" applyNumberFormat="1" applyFont="1" applyFill="1" applyBorder="1" applyAlignment="1" applyProtection="1">
      <alignment horizontal="center" vertical="center" wrapText="1"/>
    </xf>
    <xf numFmtId="0" fontId="7" fillId="2" borderId="27" xfId="0" applyNumberFormat="1" applyFont="1" applyFill="1" applyBorder="1" applyAlignment="1" applyProtection="1">
      <alignment horizontal="center" vertical="center" wrapText="1"/>
    </xf>
    <xf numFmtId="0" fontId="7" fillId="2" borderId="9" xfId="0" applyNumberFormat="1" applyFont="1" applyFill="1" applyBorder="1" applyAlignment="1" applyProtection="1">
      <alignment vertical="center"/>
    </xf>
    <xf numFmtId="176" fontId="7" fillId="3" borderId="2" xfId="0" applyNumberFormat="1" applyFont="1" applyFill="1" applyBorder="1" applyAlignment="1" applyProtection="1">
      <alignment horizontal="right" vertical="center" shrinkToFi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176" fontId="7" fillId="3" borderId="27" xfId="0" applyNumberFormat="1" applyFont="1" applyFill="1" applyBorder="1" applyAlignment="1" applyProtection="1">
      <alignment horizontal="right" vertical="center" shrinkToFit="1"/>
    </xf>
    <xf numFmtId="0" fontId="6" fillId="2" borderId="9" xfId="0" applyNumberFormat="1" applyFont="1" applyFill="1" applyBorder="1" applyAlignment="1" applyProtection="1">
      <alignment horizontal="left" vertical="center" wrapText="1"/>
    </xf>
    <xf numFmtId="0" fontId="6" fillId="2" borderId="9" xfId="0" applyNumberFormat="1" applyFont="1" applyFill="1" applyBorder="1" applyAlignment="1" applyProtection="1">
      <alignment horizontal="left" vertical="center"/>
    </xf>
    <xf numFmtId="176" fontId="7" fillId="2" borderId="2" xfId="0" applyNumberFormat="1" applyFont="1" applyFill="1" applyBorder="1" applyAlignment="1" applyProtection="1">
      <alignment horizontal="right" vertical="center" shrinkToFit="1"/>
    </xf>
    <xf numFmtId="176" fontId="7" fillId="2" borderId="27" xfId="0" applyNumberFormat="1" applyFont="1" applyFill="1" applyBorder="1" applyAlignment="1" applyProtection="1">
      <alignment horizontal="right" vertical="center" shrinkToFit="1"/>
    </xf>
    <xf numFmtId="0" fontId="6" fillId="2" borderId="16" xfId="0" applyNumberFormat="1" applyFont="1" applyFill="1" applyBorder="1" applyAlignment="1" applyProtection="1">
      <alignment horizontal="left" vertical="center" wrapText="1"/>
    </xf>
    <xf numFmtId="176" fontId="7" fillId="2" borderId="17" xfId="0" applyNumberFormat="1" applyFont="1" applyFill="1" applyBorder="1" applyAlignment="1" applyProtection="1">
      <alignment horizontal="right" vertical="center" shrinkToFit="1"/>
    </xf>
    <xf numFmtId="0" fontId="6" fillId="2" borderId="17" xfId="0" applyNumberFormat="1" applyFont="1" applyFill="1" applyBorder="1" applyAlignment="1" applyProtection="1">
      <alignment horizontal="left" vertical="center" wrapText="1"/>
    </xf>
    <xf numFmtId="176" fontId="7" fillId="3" borderId="17" xfId="0" applyNumberFormat="1" applyFont="1" applyFill="1" applyBorder="1" applyAlignment="1" applyProtection="1">
      <alignment horizontal="right" vertical="center" shrinkToFit="1"/>
    </xf>
    <xf numFmtId="176" fontId="7" fillId="2" borderId="29" xfId="0" applyNumberFormat="1" applyFont="1" applyFill="1" applyBorder="1" applyAlignment="1" applyProtection="1">
      <alignment horizontal="right" vertical="center" shrinkToFit="1"/>
    </xf>
    <xf numFmtId="0" fontId="9" fillId="2" borderId="18" xfId="0" applyNumberFormat="1" applyFont="1" applyFill="1" applyBorder="1" applyAlignment="1" applyProtection="1">
      <alignment horizontal="left" vertical="center" wrapText="1"/>
    </xf>
    <xf numFmtId="177" fontId="10" fillId="2" borderId="18" xfId="0" applyNumberFormat="1" applyFont="1" applyFill="1" applyBorder="1" applyAlignment="1" applyProtection="1">
      <alignment horizontal="right" vertical="center" wrapText="1"/>
    </xf>
    <xf numFmtId="0" fontId="11" fillId="2" borderId="18" xfId="0" applyNumberFormat="1" applyFont="1" applyFill="1" applyBorder="1" applyAlignment="1" applyProtection="1">
      <alignment horizontal="left" vertical="center" wrapText="1"/>
    </xf>
    <xf numFmtId="177" fontId="10" fillId="3" borderId="18" xfId="0" applyNumberFormat="1" applyFont="1" applyFill="1" applyBorder="1" applyAlignment="1" applyProtection="1">
      <alignment horizontal="right" vertical="center" wrapText="1"/>
    </xf>
    <xf numFmtId="0" fontId="6" fillId="2" borderId="19" xfId="0" applyNumberFormat="1" applyFont="1" applyFill="1" applyBorder="1" applyAlignment="1" applyProtection="1">
      <alignment horizontal="left" vertical="center" wrapText="1"/>
    </xf>
    <xf numFmtId="176" fontId="7" fillId="2" borderId="20" xfId="0" applyNumberFormat="1" applyFont="1" applyFill="1" applyBorder="1" applyAlignment="1" applyProtection="1">
      <alignment horizontal="right" vertical="center" shrinkToFit="1"/>
    </xf>
    <xf numFmtId="0" fontId="6" fillId="2" borderId="20" xfId="0" applyNumberFormat="1" applyFont="1" applyFill="1" applyBorder="1" applyAlignment="1" applyProtection="1">
      <alignment horizontal="left" vertical="center" wrapText="1"/>
    </xf>
    <xf numFmtId="176" fontId="7" fillId="3" borderId="20" xfId="0" applyNumberFormat="1" applyFont="1" applyFill="1" applyBorder="1" applyAlignment="1" applyProtection="1">
      <alignment horizontal="right" vertical="center" shrinkToFit="1"/>
    </xf>
    <xf numFmtId="176" fontId="7" fillId="2" borderId="30" xfId="0" applyNumberFormat="1" applyFont="1" applyFill="1" applyBorder="1" applyAlignment="1" applyProtection="1">
      <alignment horizontal="right" vertical="center" shrinkToFi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176" fontId="7" fillId="3" borderId="13" xfId="0" applyNumberFormat="1" applyFont="1" applyFill="1" applyBorder="1" applyAlignment="1" applyProtection="1">
      <alignment horizontal="right" vertical="center" shrinkToFit="1"/>
    </xf>
    <xf numFmtId="0" fontId="7" fillId="2" borderId="14" xfId="0" applyNumberFormat="1" applyFont="1" applyFill="1" applyBorder="1" applyAlignment="1" applyProtection="1">
      <alignment horizontal="center" vertical="center" shrinkToFit="1"/>
    </xf>
    <xf numFmtId="176" fontId="7" fillId="2" borderId="31" xfId="0" applyNumberFormat="1" applyFont="1" applyFill="1" applyBorder="1" applyAlignment="1" applyProtection="1">
      <alignment horizontal="right" vertical="center" shrinkToFit="1"/>
    </xf>
    <xf numFmtId="0" fontId="6" fillId="2" borderId="10" xfId="0" applyNumberFormat="1" applyFont="1" applyFill="1" applyBorder="1" applyAlignment="1" applyProtection="1">
      <alignment horizontal="left" vertical="center" wrapText="1"/>
    </xf>
    <xf numFmtId="176" fontId="7" fillId="2" borderId="6" xfId="0" applyNumberFormat="1" applyFont="1" applyFill="1" applyBorder="1" applyAlignment="1" applyProtection="1">
      <alignment horizontal="right" vertical="center" shrinkToFit="1"/>
    </xf>
    <xf numFmtId="0" fontId="6" fillId="2" borderId="6" xfId="0" applyNumberFormat="1" applyFont="1" applyFill="1" applyBorder="1" applyAlignment="1" applyProtection="1">
      <alignment horizontal="left" vertical="center" wrapText="1"/>
    </xf>
    <xf numFmtId="176" fontId="7" fillId="2" borderId="32" xfId="0" applyNumberFormat="1" applyFont="1" applyFill="1" applyBorder="1" applyAlignment="1" applyProtection="1">
      <alignment horizontal="right" vertical="center" shrinkToFit="1"/>
    </xf>
    <xf numFmtId="0" fontId="7" fillId="2" borderId="33" xfId="0" applyNumberFormat="1" applyFont="1" applyFill="1" applyBorder="1" applyAlignment="1" applyProtection="1">
      <alignment horizontal="center" vertical="center" shrinkToFit="1"/>
    </xf>
    <xf numFmtId="176" fontId="7" fillId="2" borderId="34" xfId="0" applyNumberFormat="1" applyFont="1" applyFill="1" applyBorder="1" applyAlignment="1" applyProtection="1">
      <alignment horizontal="right" vertical="center" shrinkToFit="1"/>
    </xf>
    <xf numFmtId="0" fontId="7" fillId="2" borderId="0" xfId="0" applyNumberFormat="1" applyFont="1" applyFill="1" applyBorder="1" applyAlignment="1" applyProtection="1">
      <alignment horizontal="left" vertical="center"/>
    </xf>
    <xf numFmtId="0" fontId="6" fillId="2" borderId="4" xfId="0" applyNumberFormat="1" applyFont="1" applyFill="1" applyBorder="1" applyAlignment="1" applyProtection="1">
      <alignment horizontal="left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shrinkToFit="1"/>
    </xf>
    <xf numFmtId="0" fontId="7" fillId="2" borderId="13" xfId="0" applyNumberFormat="1" applyFont="1" applyFill="1" applyBorder="1" applyAlignment="1" applyProtection="1">
      <alignment horizontal="center" vertical="center" shrinkToFit="1"/>
    </xf>
    <xf numFmtId="0" fontId="7" fillId="2" borderId="15" xfId="0" applyNumberFormat="1" applyFont="1" applyFill="1" applyBorder="1" applyAlignment="1" applyProtection="1">
      <alignment horizontal="center" vertical="center" shrinkToFit="1"/>
    </xf>
    <xf numFmtId="0" fontId="6" fillId="2" borderId="35" xfId="0" applyNumberFormat="1" applyFont="1" applyFill="1" applyBorder="1" applyAlignment="1" applyProtection="1">
      <alignment horizontal="center" vertical="center" wrapText="1"/>
    </xf>
    <xf numFmtId="0" fontId="6" fillId="2" borderId="36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right" vertical="center"/>
    </xf>
    <xf numFmtId="0" fontId="7" fillId="2" borderId="2" xfId="0" applyNumberFormat="1" applyFont="1" applyFill="1" applyBorder="1" applyAlignment="1" applyProtection="1">
      <alignment horizontal="right" vertical="center"/>
    </xf>
    <xf numFmtId="0" fontId="7" fillId="3" borderId="17" xfId="0" applyNumberFormat="1" applyFont="1" applyFill="1" applyBorder="1" applyAlignment="1" applyProtection="1">
      <alignment horizontal="right" vertical="center"/>
    </xf>
    <xf numFmtId="0" fontId="7" fillId="2" borderId="17" xfId="0" applyNumberFormat="1" applyFont="1" applyFill="1" applyBorder="1" applyAlignment="1" applyProtection="1">
      <alignment horizontal="right" vertical="center"/>
    </xf>
    <xf numFmtId="0" fontId="7" fillId="3" borderId="20" xfId="0" applyNumberFormat="1" applyFont="1" applyFill="1" applyBorder="1" applyAlignment="1" applyProtection="1">
      <alignment horizontal="right" vertical="center"/>
    </xf>
    <xf numFmtId="0" fontId="7" fillId="2" borderId="20" xfId="0" applyNumberFormat="1" applyFont="1" applyFill="1" applyBorder="1" applyAlignment="1" applyProtection="1">
      <alignment horizontal="right" vertical="center"/>
    </xf>
    <xf numFmtId="0" fontId="7" fillId="2" borderId="10" xfId="0" applyNumberFormat="1" applyFont="1" applyFill="1" applyBorder="1" applyAlignment="1" applyProtection="1">
      <alignment horizontal="left" vertical="center" shrinkToFit="1"/>
    </xf>
    <xf numFmtId="0" fontId="16" fillId="2" borderId="36" xfId="0" applyNumberFormat="1" applyFont="1" applyFill="1" applyBorder="1" applyAlignment="1" applyProtection="1">
      <alignment horizontal="center" vertical="center" wrapText="1"/>
    </xf>
    <xf numFmtId="0" fontId="7" fillId="2" borderId="27" xfId="0" applyNumberFormat="1" applyFont="1" applyFill="1" applyBorder="1" applyAlignment="1" applyProtection="1">
      <alignment horizontal="right" vertical="center"/>
    </xf>
    <xf numFmtId="0" fontId="7" fillId="2" borderId="29" xfId="0" applyNumberFormat="1" applyFont="1" applyFill="1" applyBorder="1" applyAlignment="1" applyProtection="1">
      <alignment horizontal="right" vertical="center"/>
    </xf>
    <xf numFmtId="0" fontId="7" fillId="2" borderId="30" xfId="0" applyNumberFormat="1" applyFont="1" applyFill="1" applyBorder="1" applyAlignment="1" applyProtection="1">
      <alignment horizontal="right" vertical="center"/>
    </xf>
    <xf numFmtId="0" fontId="17" fillId="2" borderId="0" xfId="0" applyNumberFormat="1" applyFont="1" applyFill="1" applyBorder="1" applyAlignment="1" applyProtection="1">
      <alignment horizont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18" fillId="2" borderId="0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/>
    <xf numFmtId="0" fontId="6" fillId="2" borderId="1" xfId="0" applyNumberFormat="1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/>
    </xf>
    <xf numFmtId="0" fontId="6" fillId="2" borderId="13" xfId="0" applyNumberFormat="1" applyFont="1" applyFill="1" applyBorder="1" applyAlignment="1" applyProtection="1">
      <alignment horizontal="center" vertical="center" wrapText="1"/>
    </xf>
    <xf numFmtId="0" fontId="6" fillId="2" borderId="15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19" fillId="2" borderId="2" xfId="0" applyNumberFormat="1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right" vertical="center" wrapText="1"/>
    </xf>
    <xf numFmtId="176" fontId="6" fillId="3" borderId="15" xfId="0" applyNumberFormat="1" applyFont="1" applyFill="1" applyBorder="1" applyAlignment="1" applyProtection="1">
      <alignment horizontal="right" vertical="center" wrapText="1"/>
    </xf>
    <xf numFmtId="176" fontId="6" fillId="2" borderId="2" xfId="0" applyNumberFormat="1" applyFont="1" applyFill="1" applyBorder="1" applyAlignment="1" applyProtection="1">
      <alignment horizontal="right" vertical="center" wrapText="1"/>
    </xf>
    <xf numFmtId="176" fontId="6" fillId="2" borderId="15" xfId="0" applyNumberFormat="1" applyFont="1" applyFill="1" applyBorder="1" applyAlignment="1" applyProtection="1">
      <alignment horizontal="right" vertical="center" wrapText="1"/>
    </xf>
    <xf numFmtId="0" fontId="6" fillId="2" borderId="15" xfId="0" applyNumberFormat="1" applyFont="1" applyFill="1" applyBorder="1" applyAlignment="1" applyProtection="1">
      <alignment horizontal="right" vertical="center"/>
    </xf>
    <xf numFmtId="0" fontId="9" fillId="2" borderId="0" xfId="0" applyNumberFormat="1" applyFont="1" applyFill="1" applyBorder="1" applyAlignment="1" applyProtection="1">
      <alignment horizontal="center"/>
    </xf>
    <xf numFmtId="0" fontId="7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Zeros="0" zoomScaleSheetLayoutView="60" workbookViewId="0">
      <selection activeCell="C23" sqref="C23"/>
    </sheetView>
  </sheetViews>
  <sheetFormatPr defaultColWidth="8" defaultRowHeight="14.25" customHeight="1" outlineLevelCol="5"/>
  <cols>
    <col min="1" max="1" width="24.75" style="19" customWidth="1"/>
    <col min="2" max="2" width="15.75" style="19" customWidth="1"/>
    <col min="3" max="3" width="25.625" style="19" customWidth="1"/>
    <col min="4" max="4" width="17.25" style="19" customWidth="1"/>
    <col min="5" max="5" width="30.625" style="19" customWidth="1"/>
    <col min="6" max="6" width="18.125" style="19" customWidth="1"/>
    <col min="7" max="16384" width="8" style="19"/>
  </cols>
  <sheetData>
    <row r="1" ht="31.5" customHeight="1" spans="1:6">
      <c r="A1" s="122" t="s">
        <v>0</v>
      </c>
      <c r="B1" s="122"/>
      <c r="C1" s="122"/>
      <c r="D1" s="122"/>
      <c r="E1" s="122"/>
      <c r="F1" s="122"/>
    </row>
    <row r="2" ht="21" customHeight="1" spans="1:6">
      <c r="A2" s="123" t="s">
        <v>1</v>
      </c>
      <c r="B2" s="124" t="s">
        <v>2</v>
      </c>
      <c r="C2" s="125"/>
      <c r="D2" s="126"/>
      <c r="E2" s="102" t="s">
        <v>3</v>
      </c>
      <c r="F2" s="79" t="s">
        <v>4</v>
      </c>
    </row>
    <row r="3" ht="22.5" customHeight="1" spans="1:6">
      <c r="A3" s="127" t="s">
        <v>5</v>
      </c>
      <c r="B3" s="128"/>
      <c r="C3" s="128" t="s">
        <v>6</v>
      </c>
      <c r="D3" s="128"/>
      <c r="E3" s="128" t="s">
        <v>6</v>
      </c>
      <c r="F3" s="129"/>
    </row>
    <row r="4" ht="22.5" customHeight="1" spans="1:6">
      <c r="A4" s="130" t="s">
        <v>7</v>
      </c>
      <c r="B4" s="57" t="s">
        <v>8</v>
      </c>
      <c r="C4" s="57" t="s">
        <v>9</v>
      </c>
      <c r="D4" s="57" t="s">
        <v>8</v>
      </c>
      <c r="E4" s="57" t="s">
        <v>10</v>
      </c>
      <c r="F4" s="131" t="s">
        <v>8</v>
      </c>
    </row>
    <row r="5" ht="22.5" customHeight="1" spans="1:6">
      <c r="A5" s="132" t="s">
        <v>11</v>
      </c>
      <c r="B5" s="133">
        <f>SUM(B6:B9)</f>
        <v>49982634.5</v>
      </c>
      <c r="C5" s="134" t="s">
        <v>12</v>
      </c>
      <c r="D5" s="133">
        <v>10445023.62</v>
      </c>
      <c r="E5" s="134" t="s">
        <v>13</v>
      </c>
      <c r="F5" s="135">
        <v>14972634.5</v>
      </c>
    </row>
    <row r="6" ht="22.5" customHeight="1" spans="1:6">
      <c r="A6" s="136" t="s">
        <v>14</v>
      </c>
      <c r="B6" s="133">
        <v>14027200</v>
      </c>
      <c r="C6" s="134" t="s">
        <v>15</v>
      </c>
      <c r="D6" s="133">
        <v>0</v>
      </c>
      <c r="E6" s="134" t="s">
        <v>16</v>
      </c>
      <c r="F6" s="135">
        <v>11571134.5</v>
      </c>
    </row>
    <row r="7" ht="22.5" customHeight="1" spans="1:6">
      <c r="A7" s="137" t="s">
        <v>17</v>
      </c>
      <c r="B7" s="133">
        <v>35955434.5</v>
      </c>
      <c r="C7" s="134" t="s">
        <v>18</v>
      </c>
      <c r="D7" s="133">
        <v>0</v>
      </c>
      <c r="E7" s="134" t="s">
        <v>19</v>
      </c>
      <c r="F7" s="135">
        <v>3401500</v>
      </c>
    </row>
    <row r="8" ht="22.5" customHeight="1" spans="1:6">
      <c r="A8" s="136" t="s">
        <v>20</v>
      </c>
      <c r="B8" s="133">
        <v>0</v>
      </c>
      <c r="C8" s="134" t="s">
        <v>21</v>
      </c>
      <c r="D8" s="133">
        <v>292252.67</v>
      </c>
      <c r="E8" s="134" t="s">
        <v>22</v>
      </c>
      <c r="F8" s="135">
        <v>35010000</v>
      </c>
    </row>
    <row r="9" ht="22.5" customHeight="1" spans="1:6">
      <c r="A9" s="136" t="s">
        <v>23</v>
      </c>
      <c r="B9" s="133">
        <v>0</v>
      </c>
      <c r="C9" s="134" t="s">
        <v>24</v>
      </c>
      <c r="D9" s="133">
        <v>2000000</v>
      </c>
      <c r="E9" s="134" t="s">
        <v>25</v>
      </c>
      <c r="F9" s="135">
        <v>2950000</v>
      </c>
    </row>
    <row r="10" ht="22.5" customHeight="1" spans="1:6">
      <c r="A10" s="136" t="s">
        <v>26</v>
      </c>
      <c r="B10" s="133">
        <v>0</v>
      </c>
      <c r="C10" s="134" t="s">
        <v>27</v>
      </c>
      <c r="D10" s="133">
        <v>0</v>
      </c>
      <c r="E10" s="134" t="s">
        <v>28</v>
      </c>
      <c r="F10" s="135">
        <v>32060000</v>
      </c>
    </row>
    <row r="11" ht="22.5" customHeight="1" spans="1:6">
      <c r="A11" s="136" t="s">
        <v>29</v>
      </c>
      <c r="B11" s="133">
        <v>0</v>
      </c>
      <c r="C11" s="134" t="s">
        <v>30</v>
      </c>
      <c r="D11" s="133">
        <v>11075187.5</v>
      </c>
      <c r="E11" s="134" t="s">
        <v>31</v>
      </c>
      <c r="F11" s="135">
        <v>0</v>
      </c>
    </row>
    <row r="12" ht="22.5" customHeight="1" spans="1:6">
      <c r="A12" s="136"/>
      <c r="B12" s="138">
        <v>0</v>
      </c>
      <c r="C12" s="134" t="s">
        <v>32</v>
      </c>
      <c r="D12" s="133">
        <v>1733987.28</v>
      </c>
      <c r="E12" s="134" t="s">
        <v>33</v>
      </c>
      <c r="F12" s="135">
        <v>0</v>
      </c>
    </row>
    <row r="13" ht="22.5" customHeight="1" spans="1:6">
      <c r="A13" s="136"/>
      <c r="B13" s="138">
        <v>0</v>
      </c>
      <c r="C13" s="134" t="s">
        <v>34</v>
      </c>
      <c r="D13" s="133">
        <v>2417850.89</v>
      </c>
      <c r="E13" s="134" t="s">
        <v>35</v>
      </c>
      <c r="F13" s="135">
        <v>0</v>
      </c>
    </row>
    <row r="14" ht="22.5" customHeight="1" spans="1:6">
      <c r="A14" s="136"/>
      <c r="B14" s="138">
        <v>0</v>
      </c>
      <c r="C14" s="134" t="s">
        <v>36</v>
      </c>
      <c r="D14" s="133">
        <v>2000000</v>
      </c>
      <c r="E14" s="134"/>
      <c r="F14" s="139">
        <v>0</v>
      </c>
    </row>
    <row r="15" ht="22.5" customHeight="1" spans="1:6">
      <c r="A15" s="136"/>
      <c r="B15" s="138">
        <v>0</v>
      </c>
      <c r="C15" s="134" t="s">
        <v>37</v>
      </c>
      <c r="D15" s="133">
        <v>2636538.73</v>
      </c>
      <c r="E15" s="134"/>
      <c r="F15" s="139">
        <v>0</v>
      </c>
    </row>
    <row r="16" ht="22.5" customHeight="1" spans="1:6">
      <c r="A16" s="136"/>
      <c r="B16" s="138">
        <v>0</v>
      </c>
      <c r="C16" s="134" t="s">
        <v>38</v>
      </c>
      <c r="D16" s="133">
        <v>8618971.27</v>
      </c>
      <c r="E16" s="134"/>
      <c r="F16" s="139">
        <v>0</v>
      </c>
    </row>
    <row r="17" ht="22.5" customHeight="1" spans="1:6">
      <c r="A17" s="136"/>
      <c r="B17" s="138">
        <v>0</v>
      </c>
      <c r="C17" s="134" t="s">
        <v>39</v>
      </c>
      <c r="D17" s="133">
        <v>0</v>
      </c>
      <c r="E17" s="134"/>
      <c r="F17" s="139">
        <v>0</v>
      </c>
    </row>
    <row r="18" ht="22.5" customHeight="1" spans="1:6">
      <c r="A18" s="136"/>
      <c r="B18" s="138">
        <v>0</v>
      </c>
      <c r="C18" s="134" t="s">
        <v>40</v>
      </c>
      <c r="D18" s="133">
        <v>0</v>
      </c>
      <c r="E18" s="134"/>
      <c r="F18" s="139">
        <v>0</v>
      </c>
    </row>
    <row r="19" ht="22.5" customHeight="1" spans="1:6">
      <c r="A19" s="136"/>
      <c r="B19" s="138">
        <v>0</v>
      </c>
      <c r="C19" s="134" t="s">
        <v>41</v>
      </c>
      <c r="D19" s="133">
        <v>0</v>
      </c>
      <c r="E19" s="134"/>
      <c r="F19" s="139">
        <v>0</v>
      </c>
    </row>
    <row r="20" ht="22.5" customHeight="1" spans="1:6">
      <c r="A20" s="136"/>
      <c r="B20" s="138">
        <v>0</v>
      </c>
      <c r="C20" s="134" t="s">
        <v>42</v>
      </c>
      <c r="D20" s="133">
        <v>0</v>
      </c>
      <c r="E20" s="134"/>
      <c r="F20" s="139">
        <v>0</v>
      </c>
    </row>
    <row r="21" ht="22.5" customHeight="1" spans="1:6">
      <c r="A21" s="136"/>
      <c r="B21" s="138">
        <v>0</v>
      </c>
      <c r="C21" s="134" t="s">
        <v>43</v>
      </c>
      <c r="D21" s="133">
        <v>0</v>
      </c>
      <c r="E21" s="134"/>
      <c r="F21" s="139">
        <v>0</v>
      </c>
    </row>
    <row r="22" ht="22.5" customHeight="1" spans="1:6">
      <c r="A22" s="136"/>
      <c r="B22" s="138">
        <v>0</v>
      </c>
      <c r="C22" s="134" t="s">
        <v>44</v>
      </c>
      <c r="D22" s="133">
        <v>0</v>
      </c>
      <c r="E22" s="134"/>
      <c r="F22" s="139">
        <v>0</v>
      </c>
    </row>
    <row r="23" ht="22.5" customHeight="1" spans="1:6">
      <c r="A23" s="136"/>
      <c r="B23" s="138">
        <v>0</v>
      </c>
      <c r="C23" s="134" t="s">
        <v>45</v>
      </c>
      <c r="D23" s="133">
        <v>8504380.56</v>
      </c>
      <c r="E23" s="134"/>
      <c r="F23" s="139">
        <v>0</v>
      </c>
    </row>
    <row r="24" ht="22.5" customHeight="1" spans="1:6">
      <c r="A24" s="140"/>
      <c r="B24" s="141">
        <v>0</v>
      </c>
      <c r="C24" s="142" t="s">
        <v>46</v>
      </c>
      <c r="D24" s="143">
        <v>0</v>
      </c>
      <c r="E24" s="142"/>
      <c r="F24" s="144">
        <v>0</v>
      </c>
    </row>
    <row r="25" ht="22.5" customHeight="1" spans="1:6">
      <c r="A25" s="145"/>
      <c r="B25" s="146">
        <v>0</v>
      </c>
      <c r="C25" s="147" t="s">
        <v>47</v>
      </c>
      <c r="D25" s="148">
        <v>258441.98</v>
      </c>
      <c r="E25" s="145"/>
      <c r="F25" s="146">
        <v>0</v>
      </c>
    </row>
    <row r="26" ht="22.5" customHeight="1" spans="1:6">
      <c r="A26" s="149"/>
      <c r="B26" s="150">
        <v>0</v>
      </c>
      <c r="C26" s="151" t="s">
        <v>48</v>
      </c>
      <c r="D26" s="152">
        <v>0</v>
      </c>
      <c r="E26" s="151"/>
      <c r="F26" s="153">
        <v>0</v>
      </c>
    </row>
    <row r="27" ht="22.5" customHeight="1" spans="1:6">
      <c r="A27" s="136"/>
      <c r="B27" s="138">
        <v>0</v>
      </c>
      <c r="C27" s="134" t="s">
        <v>49</v>
      </c>
      <c r="D27" s="133">
        <v>0</v>
      </c>
      <c r="E27" s="134"/>
      <c r="F27" s="139">
        <v>0</v>
      </c>
    </row>
    <row r="28" ht="22.5" customHeight="1" spans="1:6">
      <c r="A28" s="136"/>
      <c r="B28" s="138">
        <v>0</v>
      </c>
      <c r="C28" s="134" t="s">
        <v>50</v>
      </c>
      <c r="D28" s="133">
        <v>0</v>
      </c>
      <c r="E28" s="134"/>
      <c r="F28" s="139">
        <v>0</v>
      </c>
    </row>
    <row r="29" ht="22.5" customHeight="1" spans="1:6">
      <c r="A29" s="136"/>
      <c r="B29" s="138">
        <v>0</v>
      </c>
      <c r="C29" s="134" t="s">
        <v>51</v>
      </c>
      <c r="D29" s="133">
        <v>0</v>
      </c>
      <c r="E29" s="134"/>
      <c r="F29" s="139">
        <v>0</v>
      </c>
    </row>
    <row r="30" ht="22.5" customHeight="1" spans="1:6">
      <c r="A30" s="136"/>
      <c r="B30" s="138">
        <v>0</v>
      </c>
      <c r="C30" s="134" t="s">
        <v>52</v>
      </c>
      <c r="D30" s="133">
        <v>0</v>
      </c>
      <c r="E30" s="134"/>
      <c r="F30" s="139">
        <v>0</v>
      </c>
    </row>
    <row r="31" ht="22.5" customHeight="1" spans="1:6">
      <c r="A31" s="136"/>
      <c r="B31" s="138">
        <v>0</v>
      </c>
      <c r="C31" s="134" t="s">
        <v>53</v>
      </c>
      <c r="D31" s="133">
        <v>0</v>
      </c>
      <c r="E31" s="134"/>
      <c r="F31" s="139">
        <v>0</v>
      </c>
    </row>
    <row r="32" ht="22.5" customHeight="1" spans="1:6">
      <c r="A32" s="154" t="s">
        <v>54</v>
      </c>
      <c r="B32" s="133">
        <f>B5+B10+B11</f>
        <v>49982634.5</v>
      </c>
      <c r="C32" s="33" t="s">
        <v>55</v>
      </c>
      <c r="D32" s="133">
        <f>SUM(D5:D31)</f>
        <v>49982634.5</v>
      </c>
      <c r="E32" s="33" t="s">
        <v>55</v>
      </c>
      <c r="F32" s="135">
        <f>F5+F8+F11+F12+F13</f>
        <v>49982634.5</v>
      </c>
    </row>
    <row r="33" ht="22.5" customHeight="1" spans="1:6">
      <c r="A33" s="136" t="s">
        <v>56</v>
      </c>
      <c r="B33" s="133">
        <v>0</v>
      </c>
      <c r="C33" s="134" t="s">
        <v>57</v>
      </c>
      <c r="D33" s="155">
        <f>B34-D32</f>
        <v>0</v>
      </c>
      <c r="E33" s="156"/>
      <c r="F33" s="157">
        <v>0</v>
      </c>
    </row>
    <row r="34" ht="22.5" customHeight="1" spans="1:6">
      <c r="A34" s="136" t="s">
        <v>58</v>
      </c>
      <c r="B34" s="133">
        <f>B32+B33</f>
        <v>49982634.5</v>
      </c>
      <c r="C34" s="134" t="s">
        <v>59</v>
      </c>
      <c r="D34" s="155">
        <f>D32+D33</f>
        <v>49982634.5</v>
      </c>
      <c r="E34" s="156"/>
      <c r="F34" s="157">
        <v>0</v>
      </c>
    </row>
    <row r="35" ht="22.5" customHeight="1" spans="1:6">
      <c r="A35" s="158" t="s">
        <v>60</v>
      </c>
      <c r="B35" s="159"/>
      <c r="C35" s="160"/>
      <c r="D35" s="161"/>
      <c r="E35" s="162"/>
      <c r="F35" s="163"/>
    </row>
  </sheetData>
  <mergeCells count="6">
    <mergeCell ref="A1:F1"/>
    <mergeCell ref="B2:C2"/>
    <mergeCell ref="A3:B3"/>
    <mergeCell ref="C3:D3"/>
    <mergeCell ref="E3:F3"/>
    <mergeCell ref="A35:F35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SheetLayoutView="60" workbookViewId="0">
      <pane ySplit="6" topLeftCell="A7" activePane="bottomLeft" state="frozenSplit"/>
      <selection/>
      <selection pane="bottomLeft" activeCell="E11" sqref="E11"/>
    </sheetView>
  </sheetViews>
  <sheetFormatPr defaultColWidth="8" defaultRowHeight="14.25" customHeight="1"/>
  <cols>
    <col min="1" max="1" width="10.125" style="19" customWidth="1"/>
    <col min="2" max="2" width="13.625" style="19" customWidth="1"/>
    <col min="3" max="3" width="14" style="19" customWidth="1"/>
    <col min="4" max="4" width="14.125" style="19" customWidth="1"/>
    <col min="5" max="5" width="10.75" style="19" customWidth="1"/>
    <col min="6" max="6" width="11.875" style="19" customWidth="1"/>
    <col min="7" max="7" width="10.875" style="19" customWidth="1"/>
    <col min="8" max="8" width="9.25" style="19" customWidth="1"/>
    <col min="9" max="9" width="10" style="19" customWidth="1"/>
    <col min="10" max="10" width="11.875" style="19" customWidth="1"/>
    <col min="11" max="11" width="9.75" style="19" customWidth="1"/>
    <col min="12" max="12" width="10.625" style="19" customWidth="1"/>
    <col min="13" max="16384" width="8" style="19"/>
  </cols>
  <sheetData>
    <row r="1" ht="19.5" customHeight="1" spans="1:12">
      <c r="A1" s="184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201"/>
      <c r="L1" s="185"/>
    </row>
    <row r="2" ht="19.5" customHeight="1" spans="1:12">
      <c r="A2" s="186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</row>
    <row r="3" ht="22.5" customHeight="1" spans="1:12">
      <c r="A3" s="187"/>
      <c r="B3" s="188"/>
      <c r="C3" s="189"/>
      <c r="D3" s="189"/>
      <c r="E3" s="189"/>
      <c r="F3" s="189"/>
      <c r="G3" s="189"/>
      <c r="H3" s="189"/>
      <c r="I3" s="189"/>
      <c r="J3" s="189"/>
      <c r="K3" s="202" t="s">
        <v>3</v>
      </c>
      <c r="L3" s="202" t="s">
        <v>62</v>
      </c>
    </row>
    <row r="4" ht="22.5" customHeight="1" spans="1:12">
      <c r="A4" s="33" t="s">
        <v>63</v>
      </c>
      <c r="B4" s="190" t="s">
        <v>64</v>
      </c>
      <c r="C4" s="33" t="s">
        <v>65</v>
      </c>
      <c r="D4" s="82" t="s">
        <v>66</v>
      </c>
      <c r="E4" s="83"/>
      <c r="F4" s="83"/>
      <c r="G4" s="83"/>
      <c r="H4" s="83"/>
      <c r="I4" s="84"/>
      <c r="J4" s="84" t="s">
        <v>67</v>
      </c>
      <c r="K4" s="33" t="s">
        <v>68</v>
      </c>
      <c r="L4" s="57" t="s">
        <v>56</v>
      </c>
    </row>
    <row r="5" ht="46.5" customHeight="1" spans="1:12">
      <c r="A5" s="33"/>
      <c r="B5" s="33"/>
      <c r="C5" s="33"/>
      <c r="D5" s="56" t="s">
        <v>69</v>
      </c>
      <c r="E5" s="191" t="s">
        <v>70</v>
      </c>
      <c r="F5" s="192"/>
      <c r="G5" s="193" t="s">
        <v>71</v>
      </c>
      <c r="H5" s="168" t="s">
        <v>72</v>
      </c>
      <c r="I5" s="168" t="s">
        <v>73</v>
      </c>
      <c r="J5" s="57"/>
      <c r="K5" s="33"/>
      <c r="L5" s="57"/>
    </row>
    <row r="6" ht="46.5" customHeight="1" spans="1:12">
      <c r="A6" s="33"/>
      <c r="B6" s="33"/>
      <c r="C6" s="33"/>
      <c r="D6" s="194"/>
      <c r="E6" s="168" t="s">
        <v>74</v>
      </c>
      <c r="F6" s="168" t="s">
        <v>75</v>
      </c>
      <c r="G6" s="33"/>
      <c r="H6" s="168"/>
      <c r="I6" s="168"/>
      <c r="J6" s="57"/>
      <c r="K6" s="33"/>
      <c r="L6" s="57"/>
    </row>
    <row r="7" ht="31.5" customHeight="1" spans="1:12">
      <c r="A7" s="190"/>
      <c r="B7" s="195"/>
      <c r="C7" s="196">
        <v>49982634.5</v>
      </c>
      <c r="D7" s="196">
        <v>49982634.5</v>
      </c>
      <c r="E7" s="196">
        <v>11727200</v>
      </c>
      <c r="F7" s="197">
        <v>2300000</v>
      </c>
      <c r="G7" s="196">
        <v>35955434.5</v>
      </c>
      <c r="H7" s="196">
        <v>0</v>
      </c>
      <c r="I7" s="196">
        <v>0</v>
      </c>
      <c r="J7" s="196">
        <v>0</v>
      </c>
      <c r="K7" s="196">
        <v>0</v>
      </c>
      <c r="L7" s="196">
        <v>0</v>
      </c>
    </row>
    <row r="8" ht="31.5" customHeight="1" spans="1:12">
      <c r="A8" s="190">
        <v>19375170</v>
      </c>
      <c r="B8" s="195"/>
      <c r="C8" s="196">
        <f>D8+J8+K8+L8</f>
        <v>49981634.5</v>
      </c>
      <c r="D8" s="196">
        <f>SUM(E8:I8)</f>
        <v>49981634.5</v>
      </c>
      <c r="E8" s="198">
        <v>11727200</v>
      </c>
      <c r="F8" s="199">
        <v>2300000</v>
      </c>
      <c r="G8" s="198">
        <v>33004434.5</v>
      </c>
      <c r="H8" s="198">
        <v>2350000</v>
      </c>
      <c r="I8" s="198">
        <v>600000</v>
      </c>
      <c r="J8" s="198">
        <v>0</v>
      </c>
      <c r="K8" s="198">
        <v>0</v>
      </c>
      <c r="L8" s="198">
        <v>0</v>
      </c>
    </row>
    <row r="9" ht="31.5" customHeight="1" spans="1:12">
      <c r="A9" s="190">
        <v>0</v>
      </c>
      <c r="B9" s="195"/>
      <c r="C9" s="196">
        <f>D9+J9+K9+L9</f>
        <v>0</v>
      </c>
      <c r="D9" s="196">
        <f>SUM(E9:I9)</f>
        <v>0</v>
      </c>
      <c r="E9" s="198">
        <v>0</v>
      </c>
      <c r="F9" s="199">
        <v>0</v>
      </c>
      <c r="G9" s="198">
        <v>0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</row>
    <row r="10" ht="31.5" customHeight="1" spans="1:12">
      <c r="A10" s="190">
        <v>0</v>
      </c>
      <c r="B10" s="195"/>
      <c r="C10" s="61">
        <f>D10+J10+K10+L10</f>
        <v>0</v>
      </c>
      <c r="D10" s="61">
        <f>SUM(E10:I10)</f>
        <v>0</v>
      </c>
      <c r="E10" s="62">
        <v>0</v>
      </c>
      <c r="F10" s="200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  <c r="L10" s="62">
        <v>0</v>
      </c>
    </row>
    <row r="11" ht="31.5" customHeight="1" spans="1:12">
      <c r="A11" s="190">
        <v>0</v>
      </c>
      <c r="B11" s="195"/>
      <c r="C11" s="61">
        <f>D11+J11+K11+L11</f>
        <v>0</v>
      </c>
      <c r="D11" s="61">
        <f>SUM(E11:I11)</f>
        <v>0</v>
      </c>
      <c r="E11" s="62">
        <v>0</v>
      </c>
      <c r="F11" s="200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  <c r="L11" s="62">
        <v>0</v>
      </c>
    </row>
    <row r="12" ht="31.5" customHeight="1" spans="1:12">
      <c r="A12" s="190">
        <v>0</v>
      </c>
      <c r="B12" s="195"/>
      <c r="C12" s="61">
        <f>D12+J12+K12+L12</f>
        <v>0</v>
      </c>
      <c r="D12" s="61">
        <f>SUM(E12:I12)</f>
        <v>0</v>
      </c>
      <c r="E12" s="62">
        <v>0</v>
      </c>
      <c r="F12" s="200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</row>
    <row r="13" ht="31.5" customHeight="1" spans="1:12">
      <c r="A13" s="190">
        <v>0</v>
      </c>
      <c r="B13" s="195"/>
      <c r="C13" s="61">
        <f>D13+J13+K13+L13</f>
        <v>0</v>
      </c>
      <c r="D13" s="61">
        <f>SUM(E13:I13)</f>
        <v>0</v>
      </c>
      <c r="E13" s="62">
        <v>0</v>
      </c>
      <c r="F13" s="200">
        <v>0</v>
      </c>
      <c r="G13" s="62">
        <v>0</v>
      </c>
      <c r="H13" s="62">
        <v>0</v>
      </c>
      <c r="I13" s="62">
        <v>0</v>
      </c>
      <c r="J13" s="62">
        <v>0</v>
      </c>
      <c r="K13" s="62">
        <v>0</v>
      </c>
      <c r="L13" s="62">
        <v>0</v>
      </c>
    </row>
    <row r="14" ht="31.5" customHeight="1" spans="1:12">
      <c r="A14" s="190">
        <v>0</v>
      </c>
      <c r="B14" s="195"/>
      <c r="C14" s="61">
        <f>D14+J14+K14+L14</f>
        <v>0</v>
      </c>
      <c r="D14" s="61">
        <f>SUM(E14:I14)</f>
        <v>0</v>
      </c>
      <c r="E14" s="62">
        <v>0</v>
      </c>
      <c r="F14" s="200">
        <v>0</v>
      </c>
      <c r="G14" s="62">
        <v>0</v>
      </c>
      <c r="H14" s="62">
        <v>0</v>
      </c>
      <c r="I14" s="62">
        <v>0</v>
      </c>
      <c r="J14" s="62">
        <v>0</v>
      </c>
      <c r="K14" s="62">
        <v>0</v>
      </c>
      <c r="L14" s="62">
        <v>0</v>
      </c>
    </row>
  </sheetData>
  <mergeCells count="13">
    <mergeCell ref="D4:I4"/>
    <mergeCell ref="E5:F5"/>
    <mergeCell ref="A4:A6"/>
    <mergeCell ref="B4:B6"/>
    <mergeCell ref="C4:C6"/>
    <mergeCell ref="D5:D6"/>
    <mergeCell ref="G5:G6"/>
    <mergeCell ref="H5:H6"/>
    <mergeCell ref="I5:I6"/>
    <mergeCell ref="J4:J6"/>
    <mergeCell ref="K4:K6"/>
    <mergeCell ref="L4:L6"/>
    <mergeCell ref="A1:L2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showZeros="0" zoomScaleSheetLayoutView="60" workbookViewId="0">
      <pane ySplit="5" topLeftCell="A6" activePane="bottomLeft" state="frozenSplit"/>
      <selection/>
      <selection pane="bottomLeft" activeCell="G21" sqref="G21"/>
    </sheetView>
  </sheetViews>
  <sheetFormatPr defaultColWidth="8" defaultRowHeight="14.25" customHeight="1"/>
  <cols>
    <col min="1" max="1" width="7.125" style="19" customWidth="1"/>
    <col min="2" max="2" width="12.75" style="19" customWidth="1"/>
    <col min="3" max="4" width="12.375" style="19" customWidth="1"/>
    <col min="5" max="5" width="11.125" style="19" customWidth="1"/>
    <col min="6" max="6" width="9.75" style="19" customWidth="1"/>
    <col min="7" max="7" width="12.875" style="19" customWidth="1"/>
    <col min="8" max="8" width="10.25" style="19" customWidth="1"/>
    <col min="9" max="9" width="10.75" style="19" customWidth="1"/>
    <col min="10" max="12" width="11.875" style="19" customWidth="1"/>
    <col min="13" max="16384" width="8" style="19"/>
  </cols>
  <sheetData>
    <row r="1" ht="42.75" customHeight="1" spans="1:12">
      <c r="A1" s="164"/>
      <c r="B1" s="41" t="s">
        <v>76</v>
      </c>
      <c r="C1" s="41"/>
      <c r="D1" s="41"/>
      <c r="E1" s="41"/>
      <c r="F1" s="41"/>
      <c r="G1" s="41"/>
      <c r="H1" s="41"/>
      <c r="I1" s="41"/>
      <c r="J1" s="41"/>
      <c r="K1" s="41"/>
      <c r="L1" s="87"/>
    </row>
    <row r="2" ht="19.5" customHeight="1" spans="1:12">
      <c r="A2" s="165" t="s">
        <v>1</v>
      </c>
      <c r="B2" s="166" t="s">
        <v>2</v>
      </c>
      <c r="C2" s="166"/>
      <c r="D2" s="166"/>
      <c r="E2" s="166"/>
      <c r="F2" s="166"/>
      <c r="G2" s="166"/>
      <c r="H2" s="166"/>
      <c r="I2" s="166"/>
      <c r="J2" s="79" t="s">
        <v>3</v>
      </c>
      <c r="K2" s="79"/>
      <c r="L2" s="79" t="s">
        <v>77</v>
      </c>
    </row>
    <row r="3" ht="18" customHeight="1" spans="1:12">
      <c r="A3" s="45" t="s">
        <v>78</v>
      </c>
      <c r="B3" s="98" t="s">
        <v>79</v>
      </c>
      <c r="C3" s="47" t="s">
        <v>65</v>
      </c>
      <c r="D3" s="167" t="s">
        <v>80</v>
      </c>
      <c r="E3" s="167"/>
      <c r="F3" s="167"/>
      <c r="G3" s="167"/>
      <c r="H3" s="167"/>
      <c r="I3" s="167"/>
      <c r="J3" s="180" t="s">
        <v>67</v>
      </c>
      <c r="K3" s="128" t="s">
        <v>81</v>
      </c>
      <c r="L3" s="129" t="s">
        <v>56</v>
      </c>
    </row>
    <row r="4" ht="18" customHeight="1" spans="1:12">
      <c r="A4" s="54"/>
      <c r="B4" s="99"/>
      <c r="C4" s="55"/>
      <c r="D4" s="168" t="s">
        <v>69</v>
      </c>
      <c r="E4" s="169" t="s">
        <v>82</v>
      </c>
      <c r="F4" s="170"/>
      <c r="G4" s="171" t="s">
        <v>17</v>
      </c>
      <c r="H4" s="168" t="s">
        <v>72</v>
      </c>
      <c r="I4" s="168" t="s">
        <v>73</v>
      </c>
      <c r="J4" s="57"/>
      <c r="K4" s="57"/>
      <c r="L4" s="131"/>
    </row>
    <row r="5" ht="18" customHeight="1" spans="1:12">
      <c r="A5" s="54"/>
      <c r="B5" s="99"/>
      <c r="C5" s="55"/>
      <c r="D5" s="168"/>
      <c r="E5" s="168" t="s">
        <v>74</v>
      </c>
      <c r="F5" s="168" t="s">
        <v>75</v>
      </c>
      <c r="G5" s="172"/>
      <c r="H5" s="168"/>
      <c r="I5" s="168"/>
      <c r="J5" s="57"/>
      <c r="K5" s="57"/>
      <c r="L5" s="131"/>
    </row>
    <row r="6" ht="22.5" customHeight="1" spans="1:12">
      <c r="A6" s="58">
        <v>201</v>
      </c>
      <c r="B6" s="134" t="s">
        <v>12</v>
      </c>
      <c r="C6" s="173">
        <v>10445023.62</v>
      </c>
      <c r="D6" s="173">
        <f>SUM(E6:I6)</f>
        <v>10445023.62</v>
      </c>
      <c r="E6" s="174">
        <v>5687800</v>
      </c>
      <c r="F6" s="174">
        <v>2300000</v>
      </c>
      <c r="G6" s="174">
        <v>2457223.62</v>
      </c>
      <c r="H6" s="174">
        <v>0</v>
      </c>
      <c r="I6" s="174">
        <v>0</v>
      </c>
      <c r="J6" s="174">
        <v>0</v>
      </c>
      <c r="K6" s="174">
        <v>0</v>
      </c>
      <c r="L6" s="181">
        <v>0</v>
      </c>
    </row>
    <row r="7" ht="22.5" customHeight="1" spans="1:12">
      <c r="A7" s="58">
        <v>202</v>
      </c>
      <c r="B7" s="134" t="s">
        <v>15</v>
      </c>
      <c r="C7" s="173">
        <v>0</v>
      </c>
      <c r="D7" s="173">
        <f>SUM(E7:I7)</f>
        <v>0</v>
      </c>
      <c r="E7" s="174">
        <v>0</v>
      </c>
      <c r="F7" s="174">
        <v>0</v>
      </c>
      <c r="G7" s="174">
        <v>0</v>
      </c>
      <c r="H7" s="174">
        <v>0</v>
      </c>
      <c r="I7" s="174">
        <v>0</v>
      </c>
      <c r="J7" s="174">
        <v>0</v>
      </c>
      <c r="K7" s="174">
        <v>0</v>
      </c>
      <c r="L7" s="181">
        <v>0</v>
      </c>
    </row>
    <row r="8" ht="22.5" customHeight="1" spans="1:12">
      <c r="A8" s="58">
        <v>203</v>
      </c>
      <c r="B8" s="134" t="s">
        <v>18</v>
      </c>
      <c r="C8" s="173">
        <v>0</v>
      </c>
      <c r="D8" s="173">
        <f>SUM(E8:I8)</f>
        <v>0</v>
      </c>
      <c r="E8" s="174">
        <v>0</v>
      </c>
      <c r="F8" s="174">
        <v>0</v>
      </c>
      <c r="G8" s="174">
        <v>0</v>
      </c>
      <c r="H8" s="174">
        <v>0</v>
      </c>
      <c r="I8" s="174">
        <v>0</v>
      </c>
      <c r="J8" s="174">
        <v>0</v>
      </c>
      <c r="K8" s="174">
        <v>0</v>
      </c>
      <c r="L8" s="181">
        <v>0</v>
      </c>
    </row>
    <row r="9" ht="22.5" customHeight="1" spans="1:12">
      <c r="A9" s="58">
        <v>204</v>
      </c>
      <c r="B9" s="134" t="s">
        <v>21</v>
      </c>
      <c r="C9" s="173">
        <v>292252.67</v>
      </c>
      <c r="D9" s="173">
        <f>SUM(E9:I9)</f>
        <v>292252.67</v>
      </c>
      <c r="E9" s="174">
        <v>141600</v>
      </c>
      <c r="F9" s="174">
        <v>0</v>
      </c>
      <c r="G9" s="174">
        <v>150652.67</v>
      </c>
      <c r="H9" s="174">
        <v>0</v>
      </c>
      <c r="I9" s="174">
        <v>0</v>
      </c>
      <c r="J9" s="174">
        <v>0</v>
      </c>
      <c r="K9" s="174">
        <v>0</v>
      </c>
      <c r="L9" s="181">
        <v>0</v>
      </c>
    </row>
    <row r="10" ht="22.5" customHeight="1" spans="1:12">
      <c r="A10" s="58">
        <v>205</v>
      </c>
      <c r="B10" s="134" t="s">
        <v>24</v>
      </c>
      <c r="C10" s="173">
        <v>2000000</v>
      </c>
      <c r="D10" s="173">
        <f>SUM(E10:I10)</f>
        <v>2000000</v>
      </c>
      <c r="E10" s="174">
        <v>0</v>
      </c>
      <c r="F10" s="174">
        <v>0</v>
      </c>
      <c r="G10" s="174">
        <v>2000000</v>
      </c>
      <c r="H10" s="174">
        <v>0</v>
      </c>
      <c r="I10" s="174">
        <v>0</v>
      </c>
      <c r="J10" s="174">
        <v>0</v>
      </c>
      <c r="K10" s="174">
        <v>0</v>
      </c>
      <c r="L10" s="181">
        <v>0</v>
      </c>
    </row>
    <row r="11" ht="22.5" customHeight="1" spans="1:12">
      <c r="A11" s="58">
        <v>206</v>
      </c>
      <c r="B11" s="134" t="s">
        <v>27</v>
      </c>
      <c r="C11" s="173">
        <v>0</v>
      </c>
      <c r="D11" s="173">
        <f>SUM(E11:I11)</f>
        <v>0</v>
      </c>
      <c r="E11" s="174">
        <v>0</v>
      </c>
      <c r="F11" s="174">
        <v>0</v>
      </c>
      <c r="G11" s="174">
        <v>0</v>
      </c>
      <c r="H11" s="174">
        <v>0</v>
      </c>
      <c r="I11" s="174">
        <v>0</v>
      </c>
      <c r="J11" s="174">
        <v>0</v>
      </c>
      <c r="K11" s="174">
        <v>0</v>
      </c>
      <c r="L11" s="181">
        <v>0</v>
      </c>
    </row>
    <row r="12" ht="22.5" customHeight="1" spans="1:12">
      <c r="A12" s="58">
        <v>207</v>
      </c>
      <c r="B12" s="134" t="s">
        <v>30</v>
      </c>
      <c r="C12" s="173">
        <v>11075187.5</v>
      </c>
      <c r="D12" s="173">
        <f>SUM(E12:I12)</f>
        <v>11075187.5</v>
      </c>
      <c r="E12" s="174">
        <v>358200</v>
      </c>
      <c r="F12" s="174">
        <v>0</v>
      </c>
      <c r="G12" s="174">
        <v>10716987.5</v>
      </c>
      <c r="H12" s="174">
        <v>0</v>
      </c>
      <c r="I12" s="174">
        <v>0</v>
      </c>
      <c r="J12" s="174">
        <v>0</v>
      </c>
      <c r="K12" s="174">
        <v>0</v>
      </c>
      <c r="L12" s="181">
        <v>0</v>
      </c>
    </row>
    <row r="13" ht="22.5" customHeight="1" spans="1:12">
      <c r="A13" s="58">
        <v>208</v>
      </c>
      <c r="B13" s="134" t="s">
        <v>32</v>
      </c>
      <c r="C13" s="173">
        <v>1733987.28</v>
      </c>
      <c r="D13" s="173">
        <f>SUM(E13:I13)</f>
        <v>1733987.28</v>
      </c>
      <c r="E13" s="174">
        <v>761550.72</v>
      </c>
      <c r="F13" s="174">
        <v>0</v>
      </c>
      <c r="G13" s="174">
        <v>972436.56</v>
      </c>
      <c r="H13" s="174">
        <v>0</v>
      </c>
      <c r="I13" s="174">
        <v>0</v>
      </c>
      <c r="J13" s="174">
        <v>0</v>
      </c>
      <c r="K13" s="174">
        <v>0</v>
      </c>
      <c r="L13" s="181">
        <v>0</v>
      </c>
    </row>
    <row r="14" ht="22.5" customHeight="1" spans="1:12">
      <c r="A14" s="58">
        <v>210</v>
      </c>
      <c r="B14" s="134" t="s">
        <v>34</v>
      </c>
      <c r="C14" s="173">
        <v>2417850.89</v>
      </c>
      <c r="D14" s="173">
        <f>SUM(E14:I14)</f>
        <v>2417850.89</v>
      </c>
      <c r="E14" s="174">
        <v>707719</v>
      </c>
      <c r="F14" s="174">
        <v>0</v>
      </c>
      <c r="G14" s="174">
        <v>1710131.89</v>
      </c>
      <c r="H14" s="174">
        <v>0</v>
      </c>
      <c r="I14" s="174">
        <v>0</v>
      </c>
      <c r="J14" s="174">
        <v>0</v>
      </c>
      <c r="K14" s="174">
        <v>0</v>
      </c>
      <c r="L14" s="181">
        <v>0</v>
      </c>
    </row>
    <row r="15" ht="22.5" customHeight="1" spans="1:12">
      <c r="A15" s="58">
        <v>211</v>
      </c>
      <c r="B15" s="134" t="s">
        <v>36</v>
      </c>
      <c r="C15" s="173">
        <v>2000000</v>
      </c>
      <c r="D15" s="173">
        <f>SUM(E15:I15)</f>
        <v>2000000</v>
      </c>
      <c r="E15" s="174">
        <v>0</v>
      </c>
      <c r="F15" s="174">
        <v>0</v>
      </c>
      <c r="G15" s="174">
        <v>2000000</v>
      </c>
      <c r="H15" s="174">
        <v>0</v>
      </c>
      <c r="I15" s="174">
        <v>0</v>
      </c>
      <c r="J15" s="174">
        <v>0</v>
      </c>
      <c r="K15" s="174">
        <v>0</v>
      </c>
      <c r="L15" s="181">
        <v>0</v>
      </c>
    </row>
    <row r="16" ht="22.5" customHeight="1" spans="1:12">
      <c r="A16" s="58">
        <v>212</v>
      </c>
      <c r="B16" s="134" t="s">
        <v>37</v>
      </c>
      <c r="C16" s="173">
        <v>2636538.73</v>
      </c>
      <c r="D16" s="173">
        <f>SUM(E16:I16)</f>
        <v>2636538.73</v>
      </c>
      <c r="E16" s="174">
        <v>598300</v>
      </c>
      <c r="F16" s="174">
        <v>0</v>
      </c>
      <c r="G16" s="174">
        <v>2038238.73</v>
      </c>
      <c r="H16" s="174">
        <v>0</v>
      </c>
      <c r="I16" s="174">
        <v>0</v>
      </c>
      <c r="J16" s="174">
        <v>0</v>
      </c>
      <c r="K16" s="174">
        <v>0</v>
      </c>
      <c r="L16" s="181">
        <v>0</v>
      </c>
    </row>
    <row r="17" ht="22.5" customHeight="1" spans="1:12">
      <c r="A17" s="58">
        <v>213</v>
      </c>
      <c r="B17" s="134" t="s">
        <v>38</v>
      </c>
      <c r="C17" s="173">
        <v>8618971.27</v>
      </c>
      <c r="D17" s="173">
        <f>SUM(E17:I17)</f>
        <v>8618971.27</v>
      </c>
      <c r="E17" s="174">
        <v>3012882.6</v>
      </c>
      <c r="F17" s="174">
        <v>0</v>
      </c>
      <c r="G17" s="174">
        <v>5606088.67</v>
      </c>
      <c r="H17" s="174">
        <v>0</v>
      </c>
      <c r="I17" s="174">
        <v>0</v>
      </c>
      <c r="J17" s="174">
        <v>0</v>
      </c>
      <c r="K17" s="174">
        <v>0</v>
      </c>
      <c r="L17" s="181">
        <v>0</v>
      </c>
    </row>
    <row r="18" ht="22.5" customHeight="1" spans="1:12">
      <c r="A18" s="58">
        <v>214</v>
      </c>
      <c r="B18" s="134" t="s">
        <v>39</v>
      </c>
      <c r="C18" s="173">
        <f>D18+J18+K18+L18</f>
        <v>0</v>
      </c>
      <c r="D18" s="173">
        <f>SUM(E18:I18)</f>
        <v>0</v>
      </c>
      <c r="E18" s="174">
        <v>0</v>
      </c>
      <c r="F18" s="174">
        <v>0</v>
      </c>
      <c r="G18" s="174">
        <v>0</v>
      </c>
      <c r="H18" s="174">
        <v>0</v>
      </c>
      <c r="I18" s="174">
        <v>0</v>
      </c>
      <c r="J18" s="174">
        <v>0</v>
      </c>
      <c r="K18" s="174">
        <v>0</v>
      </c>
      <c r="L18" s="181">
        <v>0</v>
      </c>
    </row>
    <row r="19" ht="22.5" customHeight="1" spans="1:12">
      <c r="A19" s="58">
        <v>215</v>
      </c>
      <c r="B19" s="134" t="s">
        <v>40</v>
      </c>
      <c r="C19" s="173">
        <v>0</v>
      </c>
      <c r="D19" s="173">
        <f>SUM(E19:I19)</f>
        <v>0</v>
      </c>
      <c r="E19" s="174">
        <v>0</v>
      </c>
      <c r="F19" s="174">
        <v>0</v>
      </c>
      <c r="G19" s="174">
        <v>0</v>
      </c>
      <c r="H19" s="174">
        <v>0</v>
      </c>
      <c r="I19" s="174">
        <v>0</v>
      </c>
      <c r="J19" s="174">
        <v>0</v>
      </c>
      <c r="K19" s="174">
        <v>0</v>
      </c>
      <c r="L19" s="181">
        <v>0</v>
      </c>
    </row>
    <row r="20" ht="22.5" customHeight="1" spans="1:12">
      <c r="A20" s="58">
        <v>216</v>
      </c>
      <c r="B20" s="134" t="s">
        <v>41</v>
      </c>
      <c r="C20" s="173">
        <v>0</v>
      </c>
      <c r="D20" s="173">
        <f>SUM(E20:I20)</f>
        <v>0</v>
      </c>
      <c r="E20" s="174">
        <v>0</v>
      </c>
      <c r="F20" s="174">
        <v>0</v>
      </c>
      <c r="G20" s="174">
        <v>0</v>
      </c>
      <c r="H20" s="174">
        <v>0</v>
      </c>
      <c r="I20" s="174">
        <v>0</v>
      </c>
      <c r="J20" s="174">
        <v>0</v>
      </c>
      <c r="K20" s="174">
        <v>0</v>
      </c>
      <c r="L20" s="181">
        <v>0</v>
      </c>
    </row>
    <row r="21" ht="22.5" customHeight="1" spans="1:12">
      <c r="A21" s="58">
        <v>217</v>
      </c>
      <c r="B21" s="134" t="s">
        <v>42</v>
      </c>
      <c r="C21" s="173">
        <v>0</v>
      </c>
      <c r="D21" s="173">
        <f>SUM(E21:I21)</f>
        <v>0</v>
      </c>
      <c r="E21" s="174">
        <v>0</v>
      </c>
      <c r="F21" s="174">
        <v>0</v>
      </c>
      <c r="G21" s="174">
        <v>0</v>
      </c>
      <c r="H21" s="174">
        <v>0</v>
      </c>
      <c r="I21" s="174">
        <v>0</v>
      </c>
      <c r="J21" s="174">
        <v>0</v>
      </c>
      <c r="K21" s="174">
        <v>0</v>
      </c>
      <c r="L21" s="181">
        <v>0</v>
      </c>
    </row>
    <row r="22" ht="22.5" customHeight="1" spans="1:12">
      <c r="A22" s="58">
        <v>219</v>
      </c>
      <c r="B22" s="134" t="s">
        <v>43</v>
      </c>
      <c r="C22" s="173">
        <f>D22+J22+K22+L22</f>
        <v>0</v>
      </c>
      <c r="D22" s="173">
        <f>SUM(E22:I22)</f>
        <v>0</v>
      </c>
      <c r="E22" s="174">
        <v>0</v>
      </c>
      <c r="F22" s="174">
        <v>0</v>
      </c>
      <c r="G22" s="174">
        <v>0</v>
      </c>
      <c r="H22" s="174">
        <v>0</v>
      </c>
      <c r="I22" s="174">
        <v>0</v>
      </c>
      <c r="J22" s="174">
        <v>0</v>
      </c>
      <c r="K22" s="174">
        <v>0</v>
      </c>
      <c r="L22" s="181">
        <v>0</v>
      </c>
    </row>
    <row r="23" ht="22.5" customHeight="1" spans="1:12">
      <c r="A23" s="58">
        <v>220</v>
      </c>
      <c r="B23" s="134" t="s">
        <v>44</v>
      </c>
      <c r="C23" s="173">
        <v>0</v>
      </c>
      <c r="D23" s="173">
        <f>SUM(E23:I23)</f>
        <v>0</v>
      </c>
      <c r="E23" s="174">
        <v>0</v>
      </c>
      <c r="F23" s="174">
        <v>0</v>
      </c>
      <c r="G23" s="174">
        <v>0</v>
      </c>
      <c r="H23" s="174">
        <v>0</v>
      </c>
      <c r="I23" s="174">
        <v>0</v>
      </c>
      <c r="J23" s="174">
        <v>0</v>
      </c>
      <c r="K23" s="174">
        <v>0</v>
      </c>
      <c r="L23" s="181">
        <v>0</v>
      </c>
    </row>
    <row r="24" ht="22.5" customHeight="1" spans="1:12">
      <c r="A24" s="58">
        <v>221</v>
      </c>
      <c r="B24" s="134" t="s">
        <v>45</v>
      </c>
      <c r="C24" s="173">
        <v>8504380.56</v>
      </c>
      <c r="D24" s="173">
        <f>SUM(E24:I24)</f>
        <v>8504380.56</v>
      </c>
      <c r="E24" s="174">
        <v>215347.68</v>
      </c>
      <c r="F24" s="174">
        <v>0</v>
      </c>
      <c r="G24" s="174">
        <v>8289032.88</v>
      </c>
      <c r="H24" s="174">
        <v>0</v>
      </c>
      <c r="I24" s="174">
        <v>0</v>
      </c>
      <c r="J24" s="174">
        <v>0</v>
      </c>
      <c r="K24" s="174">
        <v>0</v>
      </c>
      <c r="L24" s="181">
        <v>0</v>
      </c>
    </row>
    <row r="25" ht="22.5" customHeight="1" spans="1:12">
      <c r="A25" s="63">
        <v>222</v>
      </c>
      <c r="B25" s="142" t="s">
        <v>46</v>
      </c>
      <c r="C25" s="175">
        <v>0</v>
      </c>
      <c r="D25" s="175">
        <f>SUM(E25:I25)</f>
        <v>0</v>
      </c>
      <c r="E25" s="176">
        <v>0</v>
      </c>
      <c r="F25" s="176">
        <v>0</v>
      </c>
      <c r="G25" s="176">
        <v>0</v>
      </c>
      <c r="H25" s="176">
        <v>0</v>
      </c>
      <c r="I25" s="176">
        <v>0</v>
      </c>
      <c r="J25" s="176">
        <v>0</v>
      </c>
      <c r="K25" s="176">
        <v>0</v>
      </c>
      <c r="L25" s="182">
        <v>0</v>
      </c>
    </row>
    <row r="26" ht="22.5" customHeight="1" spans="1:12">
      <c r="A26" s="67">
        <v>224</v>
      </c>
      <c r="B26" s="147" t="s">
        <v>47</v>
      </c>
      <c r="C26" s="74">
        <v>258441.98</v>
      </c>
      <c r="D26" s="69">
        <f>SUM(E26:I26)</f>
        <v>258441.98</v>
      </c>
      <c r="E26" s="70">
        <v>243800</v>
      </c>
      <c r="F26" s="70">
        <v>0</v>
      </c>
      <c r="G26" s="70">
        <v>14641.98</v>
      </c>
      <c r="H26" s="70">
        <v>0</v>
      </c>
      <c r="I26" s="70">
        <v>0</v>
      </c>
      <c r="J26" s="70">
        <v>0</v>
      </c>
      <c r="K26" s="70">
        <v>0</v>
      </c>
      <c r="L26" s="70">
        <v>0</v>
      </c>
    </row>
    <row r="27" ht="22.5" customHeight="1" spans="1:12">
      <c r="A27" s="71">
        <v>227</v>
      </c>
      <c r="B27" s="151" t="s">
        <v>48</v>
      </c>
      <c r="C27" s="177">
        <f>D27+J27+K27+L27</f>
        <v>0</v>
      </c>
      <c r="D27" s="177">
        <f>SUM(E27:I27)</f>
        <v>0</v>
      </c>
      <c r="E27" s="178">
        <v>0</v>
      </c>
      <c r="F27" s="178">
        <v>0</v>
      </c>
      <c r="G27" s="178">
        <v>0</v>
      </c>
      <c r="H27" s="178">
        <v>0</v>
      </c>
      <c r="I27" s="178">
        <v>0</v>
      </c>
      <c r="J27" s="178">
        <v>0</v>
      </c>
      <c r="K27" s="178">
        <v>0</v>
      </c>
      <c r="L27" s="183">
        <v>0</v>
      </c>
    </row>
    <row r="28" ht="22.5" customHeight="1" spans="1:12">
      <c r="A28" s="58">
        <v>229</v>
      </c>
      <c r="B28" s="134" t="s">
        <v>49</v>
      </c>
      <c r="C28" s="173">
        <f>D28+J28+K28+L28</f>
        <v>0</v>
      </c>
      <c r="D28" s="173">
        <f>SUM(E28:I28)</f>
        <v>0</v>
      </c>
      <c r="E28" s="174">
        <v>0</v>
      </c>
      <c r="F28" s="174">
        <v>0</v>
      </c>
      <c r="G28" s="174">
        <v>0</v>
      </c>
      <c r="H28" s="174">
        <v>0</v>
      </c>
      <c r="I28" s="174">
        <v>0</v>
      </c>
      <c r="J28" s="174">
        <v>0</v>
      </c>
      <c r="K28" s="174">
        <v>0</v>
      </c>
      <c r="L28" s="181">
        <v>0</v>
      </c>
    </row>
    <row r="29" ht="22.5" customHeight="1" spans="1:12">
      <c r="A29" s="58">
        <v>230</v>
      </c>
      <c r="B29" s="134" t="s">
        <v>50</v>
      </c>
      <c r="C29" s="173">
        <f>D29+J29+K29+L29</f>
        <v>0</v>
      </c>
      <c r="D29" s="173">
        <f>SUM(E29:I29)</f>
        <v>0</v>
      </c>
      <c r="E29" s="174">
        <v>0</v>
      </c>
      <c r="F29" s="174">
        <v>0</v>
      </c>
      <c r="G29" s="174">
        <v>0</v>
      </c>
      <c r="H29" s="174">
        <v>0</v>
      </c>
      <c r="I29" s="174">
        <v>0</v>
      </c>
      <c r="J29" s="174">
        <v>0</v>
      </c>
      <c r="K29" s="174">
        <v>0</v>
      </c>
      <c r="L29" s="181">
        <v>0</v>
      </c>
    </row>
    <row r="30" ht="22.5" customHeight="1" spans="1:12">
      <c r="A30" s="58">
        <v>231</v>
      </c>
      <c r="B30" s="134" t="s">
        <v>51</v>
      </c>
      <c r="C30" s="173">
        <v>0</v>
      </c>
      <c r="D30" s="173">
        <f>SUM(E30:I30)</f>
        <v>0</v>
      </c>
      <c r="E30" s="174">
        <v>0</v>
      </c>
      <c r="F30" s="174">
        <v>0</v>
      </c>
      <c r="G30" s="174">
        <v>0</v>
      </c>
      <c r="H30" s="174">
        <v>0</v>
      </c>
      <c r="I30" s="174">
        <v>0</v>
      </c>
      <c r="J30" s="174">
        <v>0</v>
      </c>
      <c r="K30" s="174">
        <v>0</v>
      </c>
      <c r="L30" s="181">
        <v>0</v>
      </c>
    </row>
    <row r="31" ht="22.5" customHeight="1" spans="1:12">
      <c r="A31" s="58">
        <v>232</v>
      </c>
      <c r="B31" s="134" t="s">
        <v>52</v>
      </c>
      <c r="C31" s="173">
        <v>0</v>
      </c>
      <c r="D31" s="173">
        <f>SUM(E31:I31)</f>
        <v>0</v>
      </c>
      <c r="E31" s="174">
        <v>0</v>
      </c>
      <c r="F31" s="174">
        <v>0</v>
      </c>
      <c r="G31" s="174">
        <v>0</v>
      </c>
      <c r="H31" s="174">
        <v>0</v>
      </c>
      <c r="I31" s="174">
        <v>0</v>
      </c>
      <c r="J31" s="174">
        <v>0</v>
      </c>
      <c r="K31" s="174">
        <v>0</v>
      </c>
      <c r="L31" s="181">
        <v>0</v>
      </c>
    </row>
    <row r="32" ht="21.75" customHeight="1" spans="1:12">
      <c r="A32" s="58">
        <v>233</v>
      </c>
      <c r="B32" s="134" t="s">
        <v>53</v>
      </c>
      <c r="C32" s="173">
        <f>D32+J32+K32+L32</f>
        <v>0</v>
      </c>
      <c r="D32" s="173">
        <f>SUM(E32:I32)</f>
        <v>0</v>
      </c>
      <c r="E32" s="174">
        <v>0</v>
      </c>
      <c r="F32" s="174">
        <v>0</v>
      </c>
      <c r="G32" s="174">
        <v>0</v>
      </c>
      <c r="H32" s="174">
        <v>0</v>
      </c>
      <c r="I32" s="174">
        <v>0</v>
      </c>
      <c r="J32" s="174">
        <v>0</v>
      </c>
      <c r="K32" s="174">
        <v>0</v>
      </c>
      <c r="L32" s="181">
        <v>0</v>
      </c>
    </row>
    <row r="33" ht="22.5" customHeight="1" spans="1:12">
      <c r="A33" s="179"/>
      <c r="B33" s="38" t="s">
        <v>83</v>
      </c>
      <c r="C33" s="173">
        <f>SUM(C6:C32)</f>
        <v>49982634.5</v>
      </c>
      <c r="D33" s="173">
        <f>SUM(D6:D32)</f>
        <v>49982634.5</v>
      </c>
      <c r="E33" s="173">
        <f>SUM(E6:E32)</f>
        <v>11727200</v>
      </c>
      <c r="F33" s="173">
        <f>SUM(F6:F32)</f>
        <v>2300000</v>
      </c>
      <c r="G33" s="173">
        <f>SUM(G6:G32)</f>
        <v>35955434.5</v>
      </c>
      <c r="H33" s="173">
        <f>SUM(H6:H32)</f>
        <v>0</v>
      </c>
      <c r="I33" s="173">
        <f>SUM(I6:I32)</f>
        <v>0</v>
      </c>
      <c r="J33" s="173">
        <f>SUM(J6:J32)</f>
        <v>0</v>
      </c>
      <c r="K33" s="173">
        <f>SUM(K6:K32)</f>
        <v>0</v>
      </c>
      <c r="L33" s="173">
        <f>SUM(L6:L32)</f>
        <v>0</v>
      </c>
    </row>
  </sheetData>
  <mergeCells count="13">
    <mergeCell ref="B1:I1"/>
    <mergeCell ref="D3:I3"/>
    <mergeCell ref="E4:F4"/>
    <mergeCell ref="A3:A5"/>
    <mergeCell ref="B3:B5"/>
    <mergeCell ref="C3:C5"/>
    <mergeCell ref="D4:D5"/>
    <mergeCell ref="G4:G5"/>
    <mergeCell ref="H4:H5"/>
    <mergeCell ref="I4:I5"/>
    <mergeCell ref="J3:J5"/>
    <mergeCell ref="K3:K5"/>
    <mergeCell ref="L3:L5"/>
  </mergeCells>
  <pageMargins left="1.18110236220472" right="1.18110236220472" top="0.393700787401575" bottom="0.393700787401575" header="0.51181" footer="0.51181"/>
  <pageSetup paperSize="8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Zeros="0" zoomScaleSheetLayoutView="60" workbookViewId="0">
      <selection activeCell="E25" sqref="E25"/>
    </sheetView>
  </sheetViews>
  <sheetFormatPr defaultColWidth="8" defaultRowHeight="14.25" customHeight="1" outlineLevelCol="5"/>
  <cols>
    <col min="1" max="1" width="24.75" style="19" customWidth="1"/>
    <col min="2" max="2" width="15.75" style="19" customWidth="1"/>
    <col min="3" max="3" width="25.625" style="19" customWidth="1"/>
    <col min="4" max="4" width="17.25" style="19" customWidth="1"/>
    <col min="5" max="5" width="30.625" style="19" customWidth="1"/>
    <col min="6" max="6" width="18.125" style="19" customWidth="1"/>
    <col min="7" max="16384" width="8" style="19"/>
  </cols>
  <sheetData>
    <row r="1" ht="31.5" customHeight="1" spans="1:6">
      <c r="A1" s="122" t="s">
        <v>0</v>
      </c>
      <c r="B1" s="122"/>
      <c r="C1" s="122"/>
      <c r="D1" s="122"/>
      <c r="E1" s="122"/>
      <c r="F1" s="122"/>
    </row>
    <row r="2" ht="21" customHeight="1" spans="1:6">
      <c r="A2" s="123" t="s">
        <v>1</v>
      </c>
      <c r="B2" s="124" t="s">
        <v>2</v>
      </c>
      <c r="C2" s="125"/>
      <c r="D2" s="126"/>
      <c r="E2" s="102" t="s">
        <v>3</v>
      </c>
      <c r="F2" s="79" t="s">
        <v>4</v>
      </c>
    </row>
    <row r="3" ht="22.5" customHeight="1" spans="1:6">
      <c r="A3" s="127" t="s">
        <v>5</v>
      </c>
      <c r="B3" s="128"/>
      <c r="C3" s="128" t="s">
        <v>6</v>
      </c>
      <c r="D3" s="128"/>
      <c r="E3" s="128" t="s">
        <v>6</v>
      </c>
      <c r="F3" s="129"/>
    </row>
    <row r="4" ht="22.5" customHeight="1" spans="1:6">
      <c r="A4" s="130" t="s">
        <v>7</v>
      </c>
      <c r="B4" s="57" t="s">
        <v>8</v>
      </c>
      <c r="C4" s="57" t="s">
        <v>9</v>
      </c>
      <c r="D4" s="57" t="s">
        <v>8</v>
      </c>
      <c r="E4" s="57" t="s">
        <v>10</v>
      </c>
      <c r="F4" s="131" t="s">
        <v>8</v>
      </c>
    </row>
    <row r="5" ht="22.5" customHeight="1" spans="1:6">
      <c r="A5" s="132" t="s">
        <v>11</v>
      </c>
      <c r="B5" s="133">
        <f>SUM(B6:B9)</f>
        <v>49982634.5</v>
      </c>
      <c r="C5" s="134" t="s">
        <v>12</v>
      </c>
      <c r="D5" s="133">
        <v>10445023.62</v>
      </c>
      <c r="E5" s="134" t="s">
        <v>13</v>
      </c>
      <c r="F5" s="135">
        <v>14972634.5</v>
      </c>
    </row>
    <row r="6" ht="22.5" customHeight="1" spans="1:6">
      <c r="A6" s="136" t="s">
        <v>14</v>
      </c>
      <c r="B6" s="133">
        <v>14027200</v>
      </c>
      <c r="C6" s="134" t="s">
        <v>15</v>
      </c>
      <c r="D6" s="133">
        <v>0</v>
      </c>
      <c r="E6" s="134" t="s">
        <v>16</v>
      </c>
      <c r="F6" s="135">
        <v>11571134.5</v>
      </c>
    </row>
    <row r="7" ht="22.5" customHeight="1" spans="1:6">
      <c r="A7" s="137" t="s">
        <v>17</v>
      </c>
      <c r="B7" s="133">
        <v>35955434.5</v>
      </c>
      <c r="C7" s="134" t="s">
        <v>18</v>
      </c>
      <c r="D7" s="133">
        <v>0</v>
      </c>
      <c r="E7" s="134" t="s">
        <v>19</v>
      </c>
      <c r="F7" s="135">
        <v>3401500</v>
      </c>
    </row>
    <row r="8" ht="22.5" customHeight="1" spans="1:6">
      <c r="A8" s="136" t="s">
        <v>20</v>
      </c>
      <c r="B8" s="133">
        <v>0</v>
      </c>
      <c r="C8" s="134" t="s">
        <v>21</v>
      </c>
      <c r="D8" s="133">
        <v>292252.67</v>
      </c>
      <c r="E8" s="134" t="s">
        <v>22</v>
      </c>
      <c r="F8" s="135">
        <v>35010000</v>
      </c>
    </row>
    <row r="9" ht="22.5" customHeight="1" spans="1:6">
      <c r="A9" s="136" t="s">
        <v>23</v>
      </c>
      <c r="B9" s="133">
        <v>0</v>
      </c>
      <c r="C9" s="134" t="s">
        <v>24</v>
      </c>
      <c r="D9" s="133">
        <v>2000000</v>
      </c>
      <c r="E9" s="134" t="s">
        <v>25</v>
      </c>
      <c r="F9" s="135">
        <v>2950000</v>
      </c>
    </row>
    <row r="10" ht="22.5" customHeight="1" spans="1:6">
      <c r="A10" s="136" t="s">
        <v>26</v>
      </c>
      <c r="B10" s="133">
        <v>0</v>
      </c>
      <c r="C10" s="134" t="s">
        <v>27</v>
      </c>
      <c r="D10" s="133">
        <v>0</v>
      </c>
      <c r="E10" s="134" t="s">
        <v>28</v>
      </c>
      <c r="F10" s="135">
        <v>32060000</v>
      </c>
    </row>
    <row r="11" ht="22.5" customHeight="1" spans="1:6">
      <c r="A11" s="136" t="s">
        <v>29</v>
      </c>
      <c r="B11" s="133">
        <v>0</v>
      </c>
      <c r="C11" s="134" t="s">
        <v>30</v>
      </c>
      <c r="D11" s="133">
        <v>11075187.5</v>
      </c>
      <c r="E11" s="134" t="s">
        <v>31</v>
      </c>
      <c r="F11" s="135">
        <v>0</v>
      </c>
    </row>
    <row r="12" ht="22.5" customHeight="1" spans="1:6">
      <c r="A12" s="136"/>
      <c r="B12" s="138">
        <v>0</v>
      </c>
      <c r="C12" s="134" t="s">
        <v>32</v>
      </c>
      <c r="D12" s="133">
        <v>1733987.28</v>
      </c>
      <c r="E12" s="134" t="s">
        <v>33</v>
      </c>
      <c r="F12" s="135">
        <v>0</v>
      </c>
    </row>
    <row r="13" ht="22.5" customHeight="1" spans="1:6">
      <c r="A13" s="136"/>
      <c r="B13" s="138">
        <v>0</v>
      </c>
      <c r="C13" s="134" t="s">
        <v>34</v>
      </c>
      <c r="D13" s="133">
        <v>2417850.89</v>
      </c>
      <c r="E13" s="134" t="s">
        <v>35</v>
      </c>
      <c r="F13" s="135">
        <v>0</v>
      </c>
    </row>
    <row r="14" ht="22.5" customHeight="1" spans="1:6">
      <c r="A14" s="136"/>
      <c r="B14" s="138">
        <v>0</v>
      </c>
      <c r="C14" s="134" t="s">
        <v>36</v>
      </c>
      <c r="D14" s="133">
        <v>2000000</v>
      </c>
      <c r="E14" s="134"/>
      <c r="F14" s="139">
        <v>0</v>
      </c>
    </row>
    <row r="15" ht="22.5" customHeight="1" spans="1:6">
      <c r="A15" s="136"/>
      <c r="B15" s="138">
        <v>0</v>
      </c>
      <c r="C15" s="134" t="s">
        <v>37</v>
      </c>
      <c r="D15" s="133">
        <v>2636538.73</v>
      </c>
      <c r="E15" s="134"/>
      <c r="F15" s="139">
        <v>0</v>
      </c>
    </row>
    <row r="16" ht="22.5" customHeight="1" spans="1:6">
      <c r="A16" s="136"/>
      <c r="B16" s="138">
        <v>0</v>
      </c>
      <c r="C16" s="134" t="s">
        <v>38</v>
      </c>
      <c r="D16" s="133">
        <v>8618971.27</v>
      </c>
      <c r="E16" s="134"/>
      <c r="F16" s="139">
        <v>0</v>
      </c>
    </row>
    <row r="17" ht="22.5" customHeight="1" spans="1:6">
      <c r="A17" s="136"/>
      <c r="B17" s="138">
        <v>0</v>
      </c>
      <c r="C17" s="134" t="s">
        <v>39</v>
      </c>
      <c r="D17" s="133">
        <v>0</v>
      </c>
      <c r="E17" s="134"/>
      <c r="F17" s="139">
        <v>0</v>
      </c>
    </row>
    <row r="18" ht="22.5" customHeight="1" spans="1:6">
      <c r="A18" s="136"/>
      <c r="B18" s="138">
        <v>0</v>
      </c>
      <c r="C18" s="134" t="s">
        <v>40</v>
      </c>
      <c r="D18" s="133">
        <v>0</v>
      </c>
      <c r="E18" s="134"/>
      <c r="F18" s="139">
        <v>0</v>
      </c>
    </row>
    <row r="19" ht="22.5" customHeight="1" spans="1:6">
      <c r="A19" s="136"/>
      <c r="B19" s="138">
        <v>0</v>
      </c>
      <c r="C19" s="134" t="s">
        <v>41</v>
      </c>
      <c r="D19" s="133">
        <v>0</v>
      </c>
      <c r="E19" s="134"/>
      <c r="F19" s="139">
        <v>0</v>
      </c>
    </row>
    <row r="20" ht="22.5" customHeight="1" spans="1:6">
      <c r="A20" s="136"/>
      <c r="B20" s="138">
        <v>0</v>
      </c>
      <c r="C20" s="134" t="s">
        <v>42</v>
      </c>
      <c r="D20" s="133">
        <v>0</v>
      </c>
      <c r="E20" s="134"/>
      <c r="F20" s="139">
        <v>0</v>
      </c>
    </row>
    <row r="21" ht="22.5" customHeight="1" spans="1:6">
      <c r="A21" s="136"/>
      <c r="B21" s="138">
        <v>0</v>
      </c>
      <c r="C21" s="134" t="s">
        <v>43</v>
      </c>
      <c r="D21" s="133">
        <v>0</v>
      </c>
      <c r="E21" s="134"/>
      <c r="F21" s="139">
        <v>0</v>
      </c>
    </row>
    <row r="22" ht="22.5" customHeight="1" spans="1:6">
      <c r="A22" s="136"/>
      <c r="B22" s="138">
        <v>0</v>
      </c>
      <c r="C22" s="134" t="s">
        <v>44</v>
      </c>
      <c r="D22" s="133">
        <v>0</v>
      </c>
      <c r="E22" s="134"/>
      <c r="F22" s="139">
        <v>0</v>
      </c>
    </row>
    <row r="23" ht="22.5" customHeight="1" spans="1:6">
      <c r="A23" s="136"/>
      <c r="B23" s="138">
        <v>0</v>
      </c>
      <c r="C23" s="134" t="s">
        <v>45</v>
      </c>
      <c r="D23" s="133">
        <v>8504380.56</v>
      </c>
      <c r="E23" s="134"/>
      <c r="F23" s="139">
        <v>0</v>
      </c>
    </row>
    <row r="24" ht="22.5" customHeight="1" spans="1:6">
      <c r="A24" s="140"/>
      <c r="B24" s="141">
        <v>0</v>
      </c>
      <c r="C24" s="142" t="s">
        <v>46</v>
      </c>
      <c r="D24" s="143">
        <v>0</v>
      </c>
      <c r="E24" s="142"/>
      <c r="F24" s="144">
        <v>0</v>
      </c>
    </row>
    <row r="25" ht="22.5" customHeight="1" spans="1:6">
      <c r="A25" s="145"/>
      <c r="B25" s="146">
        <v>0</v>
      </c>
      <c r="C25" s="147" t="s">
        <v>47</v>
      </c>
      <c r="D25" s="148">
        <v>258441.98</v>
      </c>
      <c r="E25" s="145"/>
      <c r="F25" s="146">
        <v>0</v>
      </c>
    </row>
    <row r="26" ht="22.5" customHeight="1" spans="1:6">
      <c r="A26" s="149"/>
      <c r="B26" s="150">
        <v>0</v>
      </c>
      <c r="C26" s="151" t="s">
        <v>48</v>
      </c>
      <c r="D26" s="152">
        <v>0</v>
      </c>
      <c r="E26" s="151"/>
      <c r="F26" s="153">
        <v>0</v>
      </c>
    </row>
    <row r="27" ht="22.5" customHeight="1" spans="1:6">
      <c r="A27" s="136"/>
      <c r="B27" s="138">
        <v>0</v>
      </c>
      <c r="C27" s="134" t="s">
        <v>49</v>
      </c>
      <c r="D27" s="133">
        <v>0</v>
      </c>
      <c r="E27" s="134"/>
      <c r="F27" s="139">
        <v>0</v>
      </c>
    </row>
    <row r="28" ht="22.5" customHeight="1" spans="1:6">
      <c r="A28" s="136"/>
      <c r="B28" s="138">
        <v>0</v>
      </c>
      <c r="C28" s="134" t="s">
        <v>50</v>
      </c>
      <c r="D28" s="133">
        <v>0</v>
      </c>
      <c r="E28" s="134"/>
      <c r="F28" s="139">
        <v>0</v>
      </c>
    </row>
    <row r="29" ht="22.5" customHeight="1" spans="1:6">
      <c r="A29" s="136"/>
      <c r="B29" s="138">
        <v>0</v>
      </c>
      <c r="C29" s="134" t="s">
        <v>51</v>
      </c>
      <c r="D29" s="133">
        <v>0</v>
      </c>
      <c r="E29" s="134"/>
      <c r="F29" s="139">
        <v>0</v>
      </c>
    </row>
    <row r="30" ht="22.5" customHeight="1" spans="1:6">
      <c r="A30" s="136"/>
      <c r="B30" s="138">
        <v>0</v>
      </c>
      <c r="C30" s="134" t="s">
        <v>52</v>
      </c>
      <c r="D30" s="133">
        <v>0</v>
      </c>
      <c r="E30" s="134"/>
      <c r="F30" s="139">
        <v>0</v>
      </c>
    </row>
    <row r="31" ht="22.5" customHeight="1" spans="1:6">
      <c r="A31" s="136"/>
      <c r="B31" s="138">
        <v>0</v>
      </c>
      <c r="C31" s="134" t="s">
        <v>53</v>
      </c>
      <c r="D31" s="133">
        <v>0</v>
      </c>
      <c r="E31" s="134"/>
      <c r="F31" s="139">
        <v>0</v>
      </c>
    </row>
    <row r="32" ht="22.5" customHeight="1" spans="1:6">
      <c r="A32" s="154" t="s">
        <v>54</v>
      </c>
      <c r="B32" s="133">
        <f>B5+B10+B11</f>
        <v>49982634.5</v>
      </c>
      <c r="C32" s="33" t="s">
        <v>55</v>
      </c>
      <c r="D32" s="133">
        <f>SUM(D5:D31)</f>
        <v>49982634.5</v>
      </c>
      <c r="E32" s="33" t="s">
        <v>55</v>
      </c>
      <c r="F32" s="135">
        <f>F5+F8+F11+F12+F13</f>
        <v>49982634.5</v>
      </c>
    </row>
    <row r="33" ht="22.5" customHeight="1" spans="1:6">
      <c r="A33" s="136" t="s">
        <v>56</v>
      </c>
      <c r="B33" s="133">
        <v>0</v>
      </c>
      <c r="C33" s="134" t="s">
        <v>57</v>
      </c>
      <c r="D33" s="155">
        <f>B34-D32</f>
        <v>0</v>
      </c>
      <c r="E33" s="156"/>
      <c r="F33" s="157">
        <v>0</v>
      </c>
    </row>
    <row r="34" ht="22.5" customHeight="1" spans="1:6">
      <c r="A34" s="136" t="s">
        <v>58</v>
      </c>
      <c r="B34" s="133">
        <f>B32+B33</f>
        <v>49982634.5</v>
      </c>
      <c r="C34" s="134" t="s">
        <v>59</v>
      </c>
      <c r="D34" s="155">
        <f>D32+D33</f>
        <v>49982634.5</v>
      </c>
      <c r="E34" s="156"/>
      <c r="F34" s="157">
        <v>0</v>
      </c>
    </row>
    <row r="35" ht="22.5" customHeight="1" spans="1:6">
      <c r="A35" s="158" t="s">
        <v>60</v>
      </c>
      <c r="B35" s="159"/>
      <c r="C35" s="160"/>
      <c r="D35" s="161"/>
      <c r="E35" s="162"/>
      <c r="F35" s="163"/>
    </row>
  </sheetData>
  <mergeCells count="6">
    <mergeCell ref="A1:F1"/>
    <mergeCell ref="B2:C2"/>
    <mergeCell ref="A3:B3"/>
    <mergeCell ref="C3:D3"/>
    <mergeCell ref="E3:F3"/>
    <mergeCell ref="A35:F35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0"/>
  <sheetViews>
    <sheetView showZeros="0" tabSelected="1" zoomScaleSheetLayoutView="60" workbookViewId="0">
      <pane ySplit="4" topLeftCell="A142" activePane="bottomLeft" state="frozenSplit"/>
      <selection/>
      <selection pane="bottomLeft" activeCell="G163" sqref="G163"/>
    </sheetView>
  </sheetViews>
  <sheetFormatPr defaultColWidth="8" defaultRowHeight="14.25" customHeight="1"/>
  <cols>
    <col min="1" max="1" width="8.5" style="19" customWidth="1"/>
    <col min="2" max="2" width="19.375" style="19" customWidth="1"/>
    <col min="3" max="3" width="17.125" style="19" customWidth="1"/>
    <col min="4" max="4" width="15.75" style="19" customWidth="1"/>
    <col min="5" max="8" width="12.5" style="19" customWidth="1"/>
    <col min="9" max="9" width="16.25" style="19" customWidth="1"/>
    <col min="10" max="10" width="14.875" style="19" customWidth="1"/>
    <col min="11" max="11" width="15.375" style="19" customWidth="1"/>
    <col min="12" max="16384" width="8" style="19"/>
  </cols>
  <sheetData>
    <row r="1" ht="21.75" customHeight="1" spans="1:11">
      <c r="A1" s="41" t="s">
        <v>84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ht="21" customHeight="1" spans="1:11">
      <c r="A2" s="94" t="s">
        <v>1</v>
      </c>
      <c r="B2" s="95" t="s">
        <v>2</v>
      </c>
      <c r="C2" s="96"/>
      <c r="D2" s="96"/>
      <c r="E2" s="96"/>
      <c r="F2" s="96"/>
      <c r="G2" s="96"/>
      <c r="H2" s="96"/>
      <c r="I2" s="96"/>
      <c r="J2" s="102" t="s">
        <v>3</v>
      </c>
      <c r="K2" s="102" t="s">
        <v>85</v>
      </c>
    </row>
    <row r="3" ht="15" customHeight="1" spans="1:11">
      <c r="A3" s="45" t="s">
        <v>78</v>
      </c>
      <c r="B3" s="97" t="s">
        <v>79</v>
      </c>
      <c r="C3" s="98" t="s">
        <v>55</v>
      </c>
      <c r="D3" s="98" t="s">
        <v>86</v>
      </c>
      <c r="E3" s="98"/>
      <c r="F3" s="98"/>
      <c r="G3" s="98"/>
      <c r="H3" s="98"/>
      <c r="I3" s="98" t="s">
        <v>87</v>
      </c>
      <c r="J3" s="98"/>
      <c r="K3" s="103"/>
    </row>
    <row r="4" ht="22.5" customHeight="1" spans="1:11">
      <c r="A4" s="54"/>
      <c r="B4" s="55"/>
      <c r="C4" s="99"/>
      <c r="D4" s="99" t="s">
        <v>69</v>
      </c>
      <c r="E4" s="33" t="s">
        <v>88</v>
      </c>
      <c r="F4" s="33" t="s">
        <v>89</v>
      </c>
      <c r="G4" s="33" t="s">
        <v>90</v>
      </c>
      <c r="H4" s="33" t="s">
        <v>91</v>
      </c>
      <c r="I4" s="33" t="s">
        <v>69</v>
      </c>
      <c r="J4" s="32" t="s">
        <v>92</v>
      </c>
      <c r="K4" s="104" t="s">
        <v>93</v>
      </c>
    </row>
    <row r="5" ht="21" customHeight="1" spans="1:11">
      <c r="A5" s="58">
        <v>201</v>
      </c>
      <c r="B5" s="59" t="s">
        <v>94</v>
      </c>
      <c r="C5" s="100">
        <f>D5+I5</f>
        <v>10445023.62</v>
      </c>
      <c r="D5" s="100">
        <f>SUM(E5:H5)</f>
        <v>6165023.62</v>
      </c>
      <c r="E5" s="100">
        <f>E6+E10+E12+E18+E20+E23+E28+E30+E32+E34+E36+E38+E40+E42+E44+E46</f>
        <v>3598243.62</v>
      </c>
      <c r="F5" s="100">
        <f>F6+F10+F12+F18+F20+F23+F28+F30+F32+F34+F36+F38+F40+F42+F44+F46</f>
        <v>2147700</v>
      </c>
      <c r="G5" s="100">
        <f>G6+G10+G12+G18+G20+G23+G28+G30+G32+G34+G36+G38+G40+G42+G44+G46</f>
        <v>319080</v>
      </c>
      <c r="H5" s="100">
        <f>H6+H10+H12+H18+H20+H23+H28+H30+H32+H34+H36+H38+H40+H42+H44+H46</f>
        <v>100000</v>
      </c>
      <c r="I5" s="100">
        <f>I6+I10+I12+I18+I20+I23+I28+I30+I32+I34+I36+I38+I40+I42+I44+I46</f>
        <v>4280000</v>
      </c>
      <c r="J5" s="100">
        <f>J6+J10+J12+J18+J20+J23+J28+J30+J32+J34+J36+J38+J40+J42+J44+J46</f>
        <v>4280000</v>
      </c>
      <c r="K5" s="100">
        <f>K6+K10+K12+K18+K20+K23+K28+K30+K32+K34+K36+K38+K40+K42+K44+K46</f>
        <v>0</v>
      </c>
    </row>
    <row r="6" ht="21" customHeight="1" spans="1:11">
      <c r="A6" s="58">
        <v>20101</v>
      </c>
      <c r="B6" s="59" t="s">
        <v>95</v>
      </c>
      <c r="C6" s="100">
        <f>D6+I6</f>
        <v>0</v>
      </c>
      <c r="D6" s="100">
        <f>SUM(E6:H6)</f>
        <v>0</v>
      </c>
      <c r="E6" s="100">
        <f>SUM(E7:E9)</f>
        <v>0</v>
      </c>
      <c r="F6" s="100">
        <f>SUM(F7:F9)</f>
        <v>0</v>
      </c>
      <c r="G6" s="100">
        <f>SUM(G7:G9)</f>
        <v>0</v>
      </c>
      <c r="H6" s="100">
        <f>SUM(H7:H9)</f>
        <v>0</v>
      </c>
      <c r="I6" s="100">
        <f>SUM(I7:I9)</f>
        <v>0</v>
      </c>
      <c r="J6" s="100">
        <f>SUM(J7:J9)</f>
        <v>0</v>
      </c>
      <c r="K6" s="100">
        <f>SUM(K7:K9)</f>
        <v>0</v>
      </c>
    </row>
    <row r="7" ht="21" customHeight="1" spans="1:11">
      <c r="A7" s="58">
        <v>2010104</v>
      </c>
      <c r="B7" s="59" t="s">
        <v>96</v>
      </c>
      <c r="C7" s="100">
        <f>D7+I7</f>
        <v>0</v>
      </c>
      <c r="D7" s="100">
        <f>SUM(E7:H7)</f>
        <v>0</v>
      </c>
      <c r="E7" s="101">
        <v>0</v>
      </c>
      <c r="F7" s="101">
        <v>0</v>
      </c>
      <c r="G7" s="101">
        <v>0</v>
      </c>
      <c r="H7" s="101">
        <v>0</v>
      </c>
      <c r="I7" s="100">
        <f>SUM(J7:K7)</f>
        <v>0</v>
      </c>
      <c r="J7" s="100">
        <v>0</v>
      </c>
      <c r="K7" s="100">
        <v>0</v>
      </c>
    </row>
    <row r="8" ht="21" customHeight="1" spans="1:11">
      <c r="A8" s="58">
        <v>2010108</v>
      </c>
      <c r="B8" s="59" t="s">
        <v>97</v>
      </c>
      <c r="C8" s="100">
        <f>D8+I8</f>
        <v>0</v>
      </c>
      <c r="D8" s="100">
        <f>SUM(E8:H8)</f>
        <v>0</v>
      </c>
      <c r="E8" s="101">
        <v>0</v>
      </c>
      <c r="F8" s="101">
        <v>0</v>
      </c>
      <c r="G8" s="101">
        <v>0</v>
      </c>
      <c r="H8" s="101">
        <v>0</v>
      </c>
      <c r="I8" s="100">
        <f>SUM(J8:K8)</f>
        <v>0</v>
      </c>
      <c r="J8" s="100">
        <v>0</v>
      </c>
      <c r="K8" s="100">
        <v>0</v>
      </c>
    </row>
    <row r="9" ht="21" customHeight="1" spans="1:11">
      <c r="A9" s="58">
        <v>2010199</v>
      </c>
      <c r="B9" s="59" t="s">
        <v>98</v>
      </c>
      <c r="C9" s="100">
        <f>D9+I9</f>
        <v>0</v>
      </c>
      <c r="D9" s="100">
        <f>SUM(E9:H9)</f>
        <v>0</v>
      </c>
      <c r="E9" s="101">
        <v>0</v>
      </c>
      <c r="F9" s="101">
        <v>0</v>
      </c>
      <c r="G9" s="101">
        <v>0</v>
      </c>
      <c r="H9" s="101">
        <v>0</v>
      </c>
      <c r="I9" s="100">
        <f>SUM(J9:K9)</f>
        <v>0</v>
      </c>
      <c r="J9" s="100">
        <v>0</v>
      </c>
      <c r="K9" s="100">
        <v>0</v>
      </c>
    </row>
    <row r="10" ht="21" customHeight="1" spans="1:11">
      <c r="A10" s="58">
        <v>20102</v>
      </c>
      <c r="B10" s="59" t="s">
        <v>99</v>
      </c>
      <c r="C10" s="100">
        <f>D10+I10</f>
        <v>0</v>
      </c>
      <c r="D10" s="100">
        <f>SUM(E10:H10)</f>
        <v>0</v>
      </c>
      <c r="E10" s="100">
        <f>E11</f>
        <v>0</v>
      </c>
      <c r="F10" s="100">
        <f>F11</f>
        <v>0</v>
      </c>
      <c r="G10" s="100">
        <f>G11</f>
        <v>0</v>
      </c>
      <c r="H10" s="100">
        <f>H11</f>
        <v>0</v>
      </c>
      <c r="I10" s="100">
        <f>I11</f>
        <v>0</v>
      </c>
      <c r="J10" s="100">
        <f>J11</f>
        <v>0</v>
      </c>
      <c r="K10" s="100">
        <f>K11</f>
        <v>0</v>
      </c>
    </row>
    <row r="11" ht="21" customHeight="1" spans="1:11">
      <c r="A11" s="58">
        <v>2010299</v>
      </c>
      <c r="B11" s="59" t="s">
        <v>100</v>
      </c>
      <c r="C11" s="100">
        <f>D11+I11</f>
        <v>0</v>
      </c>
      <c r="D11" s="100">
        <f>SUM(E11:H11)</f>
        <v>0</v>
      </c>
      <c r="E11" s="101">
        <v>0</v>
      </c>
      <c r="F11" s="101">
        <v>0</v>
      </c>
      <c r="G11" s="101">
        <v>0</v>
      </c>
      <c r="H11" s="101">
        <v>0</v>
      </c>
      <c r="I11" s="100">
        <f>SUM(J11:K11)</f>
        <v>0</v>
      </c>
      <c r="J11" s="100">
        <v>0</v>
      </c>
      <c r="K11" s="100">
        <v>0</v>
      </c>
    </row>
    <row r="12" ht="21" customHeight="1" spans="1:11">
      <c r="A12" s="58">
        <v>20103</v>
      </c>
      <c r="B12" s="59" t="s">
        <v>101</v>
      </c>
      <c r="C12" s="100">
        <f>D12+I12</f>
        <v>10057815.91</v>
      </c>
      <c r="D12" s="100">
        <f>SUM(E12:H12)</f>
        <v>5777815.91</v>
      </c>
      <c r="E12" s="100">
        <f>SUM(E13:E17)</f>
        <v>3265435.91</v>
      </c>
      <c r="F12" s="100">
        <f>SUM(F13:F17)</f>
        <v>2093540</v>
      </c>
      <c r="G12" s="100">
        <f>SUM(G13:G17)</f>
        <v>318840</v>
      </c>
      <c r="H12" s="100">
        <f>SUM(H13:H17)</f>
        <v>100000</v>
      </c>
      <c r="I12" s="100">
        <f>SUM(I13:I17)</f>
        <v>4280000</v>
      </c>
      <c r="J12" s="100">
        <f>SUM(J13:J17)</f>
        <v>4280000</v>
      </c>
      <c r="K12" s="100">
        <f>SUM(K13:K17)</f>
        <v>0</v>
      </c>
    </row>
    <row r="13" ht="21" customHeight="1" spans="1:11">
      <c r="A13" s="58">
        <v>2010301</v>
      </c>
      <c r="B13" s="59" t="s">
        <v>102</v>
      </c>
      <c r="C13" s="100">
        <f>D13+I13</f>
        <v>5777815.91</v>
      </c>
      <c r="D13" s="100">
        <f>SUM(E13:H13)</f>
        <v>5777815.91</v>
      </c>
      <c r="E13" s="100">
        <v>3265435.91</v>
      </c>
      <c r="F13" s="100">
        <v>2093540</v>
      </c>
      <c r="G13" s="100">
        <v>318840</v>
      </c>
      <c r="H13" s="100">
        <v>100000</v>
      </c>
      <c r="I13" s="100">
        <f>SUM(J13:K13)</f>
        <v>0</v>
      </c>
      <c r="J13" s="100">
        <v>0</v>
      </c>
      <c r="K13" s="100">
        <v>0</v>
      </c>
    </row>
    <row r="14" ht="21" customHeight="1" spans="1:11">
      <c r="A14" s="58">
        <v>2010302</v>
      </c>
      <c r="B14" s="59" t="s">
        <v>103</v>
      </c>
      <c r="C14" s="100">
        <f>D14+I14</f>
        <v>4280000</v>
      </c>
      <c r="D14" s="100">
        <f>SUM(E14:H14)</f>
        <v>0</v>
      </c>
      <c r="E14" s="101">
        <v>0</v>
      </c>
      <c r="F14" s="101">
        <v>0</v>
      </c>
      <c r="G14" s="101">
        <v>0</v>
      </c>
      <c r="H14" s="101">
        <v>0</v>
      </c>
      <c r="I14" s="100">
        <f>SUM(J14:K14)</f>
        <v>4280000</v>
      </c>
      <c r="J14" s="100">
        <v>4280000</v>
      </c>
      <c r="K14" s="100">
        <v>0</v>
      </c>
    </row>
    <row r="15" ht="21" customHeight="1" spans="1:11">
      <c r="A15" s="58">
        <v>2010305</v>
      </c>
      <c r="B15" s="59" t="s">
        <v>104</v>
      </c>
      <c r="C15" s="100">
        <f>D15+I15</f>
        <v>0</v>
      </c>
      <c r="D15" s="100">
        <f>SUM(E15:H15)</f>
        <v>0</v>
      </c>
      <c r="E15" s="101">
        <v>0</v>
      </c>
      <c r="F15" s="101">
        <v>0</v>
      </c>
      <c r="G15" s="101">
        <v>0</v>
      </c>
      <c r="H15" s="101">
        <v>0</v>
      </c>
      <c r="I15" s="100">
        <f>SUM(J15:K15)</f>
        <v>0</v>
      </c>
      <c r="J15" s="100">
        <v>0</v>
      </c>
      <c r="K15" s="100">
        <v>0</v>
      </c>
    </row>
    <row r="16" ht="21" customHeight="1" spans="1:11">
      <c r="A16" s="58">
        <v>2010308</v>
      </c>
      <c r="B16" s="59" t="s">
        <v>105</v>
      </c>
      <c r="C16" s="100">
        <f>D16+I16</f>
        <v>0</v>
      </c>
      <c r="D16" s="100">
        <f>SUM(E16:H16)</f>
        <v>0</v>
      </c>
      <c r="E16" s="101">
        <v>0</v>
      </c>
      <c r="F16" s="101">
        <v>0</v>
      </c>
      <c r="G16" s="101">
        <v>0</v>
      </c>
      <c r="H16" s="101">
        <v>0</v>
      </c>
      <c r="I16" s="100">
        <f>SUM(J16:K16)</f>
        <v>0</v>
      </c>
      <c r="J16" s="100">
        <v>0</v>
      </c>
      <c r="K16" s="100">
        <v>0</v>
      </c>
    </row>
    <row r="17" ht="21" customHeight="1" spans="1:11">
      <c r="A17" s="58">
        <v>2010399</v>
      </c>
      <c r="B17" s="59" t="s">
        <v>106</v>
      </c>
      <c r="C17" s="100">
        <f>D17+I17</f>
        <v>0</v>
      </c>
      <c r="D17" s="100">
        <f>SUM(E17:H17)</f>
        <v>0</v>
      </c>
      <c r="E17" s="101">
        <v>0</v>
      </c>
      <c r="F17" s="101">
        <v>0</v>
      </c>
      <c r="G17" s="101">
        <v>0</v>
      </c>
      <c r="H17" s="101">
        <v>0</v>
      </c>
      <c r="I17" s="100">
        <f>SUM(J17:K17)</f>
        <v>0</v>
      </c>
      <c r="J17" s="100">
        <v>0</v>
      </c>
      <c r="K17" s="100">
        <v>0</v>
      </c>
    </row>
    <row r="18" ht="21" customHeight="1" spans="1:11">
      <c r="A18" s="58">
        <v>20104</v>
      </c>
      <c r="B18" s="59" t="s">
        <v>107</v>
      </c>
      <c r="C18" s="100">
        <f>D18+I18</f>
        <v>0</v>
      </c>
      <c r="D18" s="100">
        <f>SUM(E18:H18)</f>
        <v>0</v>
      </c>
      <c r="E18" s="100">
        <f>E19</f>
        <v>0</v>
      </c>
      <c r="F18" s="100">
        <f>F19</f>
        <v>0</v>
      </c>
      <c r="G18" s="100">
        <f>G19</f>
        <v>0</v>
      </c>
      <c r="H18" s="100">
        <f>H19</f>
        <v>0</v>
      </c>
      <c r="I18" s="100">
        <f>I19</f>
        <v>0</v>
      </c>
      <c r="J18" s="100">
        <f>J19</f>
        <v>0</v>
      </c>
      <c r="K18" s="100">
        <f>K19</f>
        <v>0</v>
      </c>
    </row>
    <row r="19" ht="21" customHeight="1" spans="1:11">
      <c r="A19" s="58">
        <v>2010499</v>
      </c>
      <c r="B19" s="59" t="s">
        <v>108</v>
      </c>
      <c r="C19" s="100">
        <f>D19+I19</f>
        <v>0</v>
      </c>
      <c r="D19" s="100">
        <f>SUM(E19:H19)</f>
        <v>0</v>
      </c>
      <c r="E19" s="101">
        <v>0</v>
      </c>
      <c r="F19" s="101">
        <v>0</v>
      </c>
      <c r="G19" s="101">
        <v>0</v>
      </c>
      <c r="H19" s="101">
        <v>0</v>
      </c>
      <c r="I19" s="100">
        <f>SUM(J19:K19)</f>
        <v>0</v>
      </c>
      <c r="J19" s="100">
        <v>0</v>
      </c>
      <c r="K19" s="100">
        <v>0</v>
      </c>
    </row>
    <row r="20" ht="21" customHeight="1" spans="1:11">
      <c r="A20" s="58">
        <v>20105</v>
      </c>
      <c r="B20" s="59" t="s">
        <v>109</v>
      </c>
      <c r="C20" s="100">
        <f>D20+I20</f>
        <v>0</v>
      </c>
      <c r="D20" s="100">
        <f>SUM(E20:H20)</f>
        <v>0</v>
      </c>
      <c r="E20" s="100">
        <f>SUM(E21:E22)</f>
        <v>0</v>
      </c>
      <c r="F20" s="100">
        <f>SUM(F21:F22)</f>
        <v>0</v>
      </c>
      <c r="G20" s="100">
        <f>SUM(G21:G22)</f>
        <v>0</v>
      </c>
      <c r="H20" s="100">
        <f>SUM(H21:H22)</f>
        <v>0</v>
      </c>
      <c r="I20" s="100">
        <f>SUM(I21:I22)</f>
        <v>0</v>
      </c>
      <c r="J20" s="100">
        <f>SUM(J21:J22)</f>
        <v>0</v>
      </c>
      <c r="K20" s="100">
        <f>SUM(K21:K22)</f>
        <v>0</v>
      </c>
    </row>
    <row r="21" ht="21" customHeight="1" spans="1:11">
      <c r="A21" s="58">
        <v>2010507</v>
      </c>
      <c r="B21" s="59" t="s">
        <v>110</v>
      </c>
      <c r="C21" s="100">
        <f>D21+I21</f>
        <v>0</v>
      </c>
      <c r="D21" s="100">
        <f>SUM(E21:H21)</f>
        <v>0</v>
      </c>
      <c r="E21" s="101">
        <v>0</v>
      </c>
      <c r="F21" s="101">
        <v>0</v>
      </c>
      <c r="G21" s="101">
        <v>0</v>
      </c>
      <c r="H21" s="101">
        <v>0</v>
      </c>
      <c r="I21" s="100">
        <f>SUM(J21:K21)</f>
        <v>0</v>
      </c>
      <c r="J21" s="100">
        <v>0</v>
      </c>
      <c r="K21" s="100">
        <v>0</v>
      </c>
    </row>
    <row r="22" ht="21" customHeight="1" spans="1:11">
      <c r="A22" s="58">
        <v>2010599</v>
      </c>
      <c r="B22" s="59" t="s">
        <v>111</v>
      </c>
      <c r="C22" s="100">
        <f>D22+I22</f>
        <v>0</v>
      </c>
      <c r="D22" s="100">
        <f>SUM(E22:H22)</f>
        <v>0</v>
      </c>
      <c r="E22" s="101">
        <v>0</v>
      </c>
      <c r="F22" s="101">
        <v>0</v>
      </c>
      <c r="G22" s="101">
        <v>0</v>
      </c>
      <c r="H22" s="101">
        <v>0</v>
      </c>
      <c r="I22" s="100">
        <f>SUM(J22:K22)</f>
        <v>0</v>
      </c>
      <c r="J22" s="100">
        <v>0</v>
      </c>
      <c r="K22" s="100">
        <v>0</v>
      </c>
    </row>
    <row r="23" ht="21" customHeight="1" spans="1:11">
      <c r="A23" s="58">
        <v>20106</v>
      </c>
      <c r="B23" s="59" t="s">
        <v>112</v>
      </c>
      <c r="C23" s="100">
        <f>D23+I23</f>
        <v>387207.71</v>
      </c>
      <c r="D23" s="100">
        <f>SUM(E23:H23)</f>
        <v>387207.71</v>
      </c>
      <c r="E23" s="100">
        <f>SUM(E24:E27)</f>
        <v>332807.71</v>
      </c>
      <c r="F23" s="100">
        <f>SUM(F24:F27)</f>
        <v>54160</v>
      </c>
      <c r="G23" s="100">
        <f>SUM(G24:G27)</f>
        <v>240</v>
      </c>
      <c r="H23" s="100">
        <f>SUM(H24:H27)</f>
        <v>0</v>
      </c>
      <c r="I23" s="100">
        <f>SUM(I24:I27)</f>
        <v>0</v>
      </c>
      <c r="J23" s="100">
        <f>SUM(J24:J27)</f>
        <v>0</v>
      </c>
      <c r="K23" s="100">
        <f>SUM(K24:K27)</f>
        <v>0</v>
      </c>
    </row>
    <row r="24" ht="21" customHeight="1" spans="1:11">
      <c r="A24" s="58">
        <v>2010601</v>
      </c>
      <c r="B24" s="59" t="s">
        <v>113</v>
      </c>
      <c r="C24" s="100">
        <f>D24+I24</f>
        <v>387207.71</v>
      </c>
      <c r="D24" s="100">
        <f>SUM(E24:H24)</f>
        <v>387207.71</v>
      </c>
      <c r="E24" s="100">
        <v>332807.71</v>
      </c>
      <c r="F24" s="100">
        <v>54160</v>
      </c>
      <c r="G24" s="100">
        <v>240</v>
      </c>
      <c r="H24" s="100">
        <v>0</v>
      </c>
      <c r="I24" s="100">
        <f>SUM(J24:K24)</f>
        <v>0</v>
      </c>
      <c r="J24" s="100">
        <v>0</v>
      </c>
      <c r="K24" s="100">
        <v>0</v>
      </c>
    </row>
    <row r="25" ht="21" customHeight="1" spans="1:11">
      <c r="A25" s="58">
        <v>2010602</v>
      </c>
      <c r="B25" s="59" t="s">
        <v>114</v>
      </c>
      <c r="C25" s="100">
        <f>D25+I25</f>
        <v>0</v>
      </c>
      <c r="D25" s="100">
        <f>SUM(E25:H25)</f>
        <v>0</v>
      </c>
      <c r="E25" s="101">
        <v>0</v>
      </c>
      <c r="F25" s="101">
        <v>0</v>
      </c>
      <c r="G25" s="101">
        <v>0</v>
      </c>
      <c r="H25" s="101">
        <v>0</v>
      </c>
      <c r="I25" s="100">
        <f>SUM(J25:K25)</f>
        <v>0</v>
      </c>
      <c r="J25" s="100">
        <v>0</v>
      </c>
      <c r="K25" s="100">
        <v>0</v>
      </c>
    </row>
    <row r="26" ht="21" customHeight="1" spans="1:11">
      <c r="A26" s="58">
        <v>2010607</v>
      </c>
      <c r="B26" s="59" t="s">
        <v>115</v>
      </c>
      <c r="C26" s="100">
        <f>D26+I26</f>
        <v>0</v>
      </c>
      <c r="D26" s="100">
        <f>SUM(E26:H26)</f>
        <v>0</v>
      </c>
      <c r="E26" s="101">
        <v>0</v>
      </c>
      <c r="F26" s="101">
        <v>0</v>
      </c>
      <c r="G26" s="101">
        <v>0</v>
      </c>
      <c r="H26" s="101">
        <v>0</v>
      </c>
      <c r="I26" s="100">
        <f>SUM(J26:K26)</f>
        <v>0</v>
      </c>
      <c r="J26" s="100">
        <v>0</v>
      </c>
      <c r="K26" s="100">
        <v>0</v>
      </c>
    </row>
    <row r="27" ht="21" customHeight="1" spans="1:11">
      <c r="A27" s="58">
        <v>2010699</v>
      </c>
      <c r="B27" s="59" t="s">
        <v>116</v>
      </c>
      <c r="C27" s="100">
        <f>D27+I27</f>
        <v>0</v>
      </c>
      <c r="D27" s="100">
        <f>SUM(E27:H27)</f>
        <v>0</v>
      </c>
      <c r="E27" s="101">
        <v>0</v>
      </c>
      <c r="F27" s="101">
        <v>0</v>
      </c>
      <c r="G27" s="101">
        <v>0</v>
      </c>
      <c r="H27" s="101">
        <v>0</v>
      </c>
      <c r="I27" s="100">
        <f>SUM(J27:K27)</f>
        <v>0</v>
      </c>
      <c r="J27" s="100">
        <v>0</v>
      </c>
      <c r="K27" s="100">
        <v>0</v>
      </c>
    </row>
    <row r="28" ht="21" customHeight="1" spans="1:11">
      <c r="A28" s="58">
        <v>20110</v>
      </c>
      <c r="B28" s="59" t="s">
        <v>117</v>
      </c>
      <c r="C28" s="100">
        <f>D28+I28</f>
        <v>0</v>
      </c>
      <c r="D28" s="100">
        <f>SUM(E28:H28)</f>
        <v>0</v>
      </c>
      <c r="E28" s="100">
        <f>E29</f>
        <v>0</v>
      </c>
      <c r="F28" s="100">
        <f>F29</f>
        <v>0</v>
      </c>
      <c r="G28" s="100">
        <f>G29</f>
        <v>0</v>
      </c>
      <c r="H28" s="100">
        <f>H29</f>
        <v>0</v>
      </c>
      <c r="I28" s="100">
        <f>I29</f>
        <v>0</v>
      </c>
      <c r="J28" s="100">
        <f>J29</f>
        <v>0</v>
      </c>
      <c r="K28" s="100">
        <f>K29</f>
        <v>0</v>
      </c>
    </row>
    <row r="29" ht="21" customHeight="1" spans="1:11">
      <c r="A29" s="58">
        <v>2011006</v>
      </c>
      <c r="B29" s="59" t="s">
        <v>118</v>
      </c>
      <c r="C29" s="100">
        <f>D29+I29</f>
        <v>0</v>
      </c>
      <c r="D29" s="100">
        <f>SUM(E29:H29)</f>
        <v>0</v>
      </c>
      <c r="E29" s="101">
        <v>0</v>
      </c>
      <c r="F29" s="101">
        <v>0</v>
      </c>
      <c r="G29" s="101">
        <v>0</v>
      </c>
      <c r="H29" s="101">
        <v>0</v>
      </c>
      <c r="I29" s="100">
        <f>SUM(J29:K29)</f>
        <v>0</v>
      </c>
      <c r="J29" s="100">
        <v>0</v>
      </c>
      <c r="K29" s="100">
        <v>0</v>
      </c>
    </row>
    <row r="30" ht="21" customHeight="1" spans="1:11">
      <c r="A30" s="58">
        <v>20113</v>
      </c>
      <c r="B30" s="59" t="s">
        <v>119</v>
      </c>
      <c r="C30" s="100">
        <f>D30+I30</f>
        <v>0</v>
      </c>
      <c r="D30" s="100">
        <f>SUM(E30:H30)</f>
        <v>0</v>
      </c>
      <c r="E30" s="100">
        <f>E31</f>
        <v>0</v>
      </c>
      <c r="F30" s="100">
        <f>F31</f>
        <v>0</v>
      </c>
      <c r="G30" s="100">
        <f>G31</f>
        <v>0</v>
      </c>
      <c r="H30" s="100">
        <f>H31</f>
        <v>0</v>
      </c>
      <c r="I30" s="100">
        <f>I31</f>
        <v>0</v>
      </c>
      <c r="J30" s="100">
        <f>J31</f>
        <v>0</v>
      </c>
      <c r="K30" s="100">
        <f>K31</f>
        <v>0</v>
      </c>
    </row>
    <row r="31" ht="21" customHeight="1" spans="1:11">
      <c r="A31" s="58">
        <v>2011308</v>
      </c>
      <c r="B31" s="59" t="s">
        <v>120</v>
      </c>
      <c r="C31" s="100">
        <f>D31+I31</f>
        <v>0</v>
      </c>
      <c r="D31" s="100">
        <f>SUM(E31:H31)</f>
        <v>0</v>
      </c>
      <c r="E31" s="101">
        <v>0</v>
      </c>
      <c r="F31" s="101">
        <v>0</v>
      </c>
      <c r="G31" s="101">
        <v>0</v>
      </c>
      <c r="H31" s="101">
        <v>0</v>
      </c>
      <c r="I31" s="100">
        <f>SUM(J31:K31)</f>
        <v>0</v>
      </c>
      <c r="J31" s="100">
        <v>0</v>
      </c>
      <c r="K31" s="100">
        <v>0</v>
      </c>
    </row>
    <row r="32" ht="21" customHeight="1" spans="1:11">
      <c r="A32" s="58">
        <v>20117</v>
      </c>
      <c r="B32" s="59" t="s">
        <v>121</v>
      </c>
      <c r="C32" s="100">
        <f>D32+I32</f>
        <v>0</v>
      </c>
      <c r="D32" s="100">
        <f>SUM(E32:H32)</f>
        <v>0</v>
      </c>
      <c r="E32" s="100">
        <f>E33</f>
        <v>0</v>
      </c>
      <c r="F32" s="100">
        <f>F33</f>
        <v>0</v>
      </c>
      <c r="G32" s="100">
        <f>G33</f>
        <v>0</v>
      </c>
      <c r="H32" s="100">
        <f>H33</f>
        <v>0</v>
      </c>
      <c r="I32" s="100">
        <f>I33</f>
        <v>0</v>
      </c>
      <c r="J32" s="100">
        <f>J33</f>
        <v>0</v>
      </c>
      <c r="K32" s="100">
        <f>K33</f>
        <v>0</v>
      </c>
    </row>
    <row r="33" ht="21" customHeight="1" spans="1:11">
      <c r="A33" s="58">
        <v>2011709</v>
      </c>
      <c r="B33" s="59" t="s">
        <v>122</v>
      </c>
      <c r="C33" s="100">
        <f>D33+I33</f>
        <v>0</v>
      </c>
      <c r="D33" s="100">
        <f>SUM(E33:H33)</f>
        <v>0</v>
      </c>
      <c r="E33" s="101">
        <v>0</v>
      </c>
      <c r="F33" s="101">
        <v>0</v>
      </c>
      <c r="G33" s="101">
        <v>0</v>
      </c>
      <c r="H33" s="101">
        <v>0</v>
      </c>
      <c r="I33" s="100">
        <f>SUM(J33:K33)</f>
        <v>0</v>
      </c>
      <c r="J33" s="100">
        <v>0</v>
      </c>
      <c r="K33" s="100">
        <v>0</v>
      </c>
    </row>
    <row r="34" ht="21" customHeight="1" spans="1:11">
      <c r="A34" s="58">
        <v>20124</v>
      </c>
      <c r="B34" s="59" t="s">
        <v>123</v>
      </c>
      <c r="C34" s="100">
        <f>D34+I34</f>
        <v>0</v>
      </c>
      <c r="D34" s="100">
        <f>SUM(E34:H34)</f>
        <v>0</v>
      </c>
      <c r="E34" s="100">
        <f>E35</f>
        <v>0</v>
      </c>
      <c r="F34" s="100">
        <f>F35</f>
        <v>0</v>
      </c>
      <c r="G34" s="100">
        <f>G35</f>
        <v>0</v>
      </c>
      <c r="H34" s="100">
        <f>H35</f>
        <v>0</v>
      </c>
      <c r="I34" s="100">
        <f>I35</f>
        <v>0</v>
      </c>
      <c r="J34" s="100">
        <f>J35</f>
        <v>0</v>
      </c>
      <c r="K34" s="100">
        <f>K35</f>
        <v>0</v>
      </c>
    </row>
    <row r="35" ht="21" customHeight="1" spans="1:11">
      <c r="A35" s="58">
        <v>2012499</v>
      </c>
      <c r="B35" s="59" t="s">
        <v>124</v>
      </c>
      <c r="C35" s="100">
        <f>D35+I35</f>
        <v>0</v>
      </c>
      <c r="D35" s="100">
        <f>SUM(E35:H35)</f>
        <v>0</v>
      </c>
      <c r="E35" s="101">
        <v>0</v>
      </c>
      <c r="F35" s="101">
        <v>0</v>
      </c>
      <c r="G35" s="101">
        <v>0</v>
      </c>
      <c r="H35" s="101">
        <v>0</v>
      </c>
      <c r="I35" s="100">
        <f>SUM(J35:K35)</f>
        <v>0</v>
      </c>
      <c r="J35" s="100">
        <v>0</v>
      </c>
      <c r="K35" s="100">
        <v>0</v>
      </c>
    </row>
    <row r="36" ht="21" customHeight="1" spans="1:11">
      <c r="A36" s="58">
        <v>20129</v>
      </c>
      <c r="B36" s="59" t="s">
        <v>125</v>
      </c>
      <c r="C36" s="100">
        <f>D36+I36</f>
        <v>0</v>
      </c>
      <c r="D36" s="100">
        <f>SUM(E36:H36)</f>
        <v>0</v>
      </c>
      <c r="E36" s="100">
        <f>E37</f>
        <v>0</v>
      </c>
      <c r="F36" s="100">
        <f>F37</f>
        <v>0</v>
      </c>
      <c r="G36" s="100">
        <f>G37</f>
        <v>0</v>
      </c>
      <c r="H36" s="100">
        <f>H37</f>
        <v>0</v>
      </c>
      <c r="I36" s="100">
        <f>I37</f>
        <v>0</v>
      </c>
      <c r="J36" s="100">
        <f>J37</f>
        <v>0</v>
      </c>
      <c r="K36" s="100">
        <f>K37</f>
        <v>0</v>
      </c>
    </row>
    <row r="37" ht="21" customHeight="1" spans="1:11">
      <c r="A37" s="58">
        <v>2012999</v>
      </c>
      <c r="B37" s="59" t="s">
        <v>126</v>
      </c>
      <c r="C37" s="100">
        <f>D37+I37</f>
        <v>0</v>
      </c>
      <c r="D37" s="100">
        <f>SUM(E37:H37)</f>
        <v>0</v>
      </c>
      <c r="E37" s="101">
        <v>0</v>
      </c>
      <c r="F37" s="101">
        <v>0</v>
      </c>
      <c r="G37" s="101">
        <v>0</v>
      </c>
      <c r="H37" s="101">
        <v>0</v>
      </c>
      <c r="I37" s="100">
        <f>SUM(J37:K37)</f>
        <v>0</v>
      </c>
      <c r="J37" s="100">
        <v>0</v>
      </c>
      <c r="K37" s="100">
        <v>0</v>
      </c>
    </row>
    <row r="38" ht="21" customHeight="1" spans="1:11">
      <c r="A38" s="58">
        <v>20131</v>
      </c>
      <c r="B38" s="59" t="s">
        <v>127</v>
      </c>
      <c r="C38" s="100">
        <f>D38+I38</f>
        <v>0</v>
      </c>
      <c r="D38" s="100">
        <f>SUM(E38:H38)</f>
        <v>0</v>
      </c>
      <c r="E38" s="100">
        <f>E39</f>
        <v>0</v>
      </c>
      <c r="F38" s="100">
        <f>F39</f>
        <v>0</v>
      </c>
      <c r="G38" s="100">
        <f>G39</f>
        <v>0</v>
      </c>
      <c r="H38" s="100">
        <f>H39</f>
        <v>0</v>
      </c>
      <c r="I38" s="100">
        <f>I39</f>
        <v>0</v>
      </c>
      <c r="J38" s="100">
        <f>J39</f>
        <v>0</v>
      </c>
      <c r="K38" s="100">
        <f>K39</f>
        <v>0</v>
      </c>
    </row>
    <row r="39" ht="21" customHeight="1" spans="1:11">
      <c r="A39" s="58">
        <v>2013199</v>
      </c>
      <c r="B39" s="59" t="s">
        <v>128</v>
      </c>
      <c r="C39" s="100">
        <f>D39+I39</f>
        <v>0</v>
      </c>
      <c r="D39" s="100">
        <f>SUM(E39:H39)</f>
        <v>0</v>
      </c>
      <c r="E39" s="101">
        <v>0</v>
      </c>
      <c r="F39" s="101">
        <v>0</v>
      </c>
      <c r="G39" s="101">
        <v>0</v>
      </c>
      <c r="H39" s="101">
        <v>0</v>
      </c>
      <c r="I39" s="100">
        <f>SUM(J39:K39)</f>
        <v>0</v>
      </c>
      <c r="J39" s="100">
        <v>0</v>
      </c>
      <c r="K39" s="100">
        <v>0</v>
      </c>
    </row>
    <row r="40" ht="21" customHeight="1" spans="1:11">
      <c r="A40" s="58">
        <v>20132</v>
      </c>
      <c r="B40" s="59" t="s">
        <v>129</v>
      </c>
      <c r="C40" s="100">
        <f>D40+I40</f>
        <v>0</v>
      </c>
      <c r="D40" s="100">
        <f>SUM(E40:H40)</f>
        <v>0</v>
      </c>
      <c r="E40" s="100">
        <f>E41</f>
        <v>0</v>
      </c>
      <c r="F40" s="100">
        <f>F41</f>
        <v>0</v>
      </c>
      <c r="G40" s="100">
        <f>G41</f>
        <v>0</v>
      </c>
      <c r="H40" s="100">
        <f>H41</f>
        <v>0</v>
      </c>
      <c r="I40" s="100">
        <f>I41</f>
        <v>0</v>
      </c>
      <c r="J40" s="100">
        <f>J41</f>
        <v>0</v>
      </c>
      <c r="K40" s="100">
        <f>K41</f>
        <v>0</v>
      </c>
    </row>
    <row r="41" ht="21" customHeight="1" spans="1:11">
      <c r="A41" s="58">
        <v>2013299</v>
      </c>
      <c r="B41" s="59" t="s">
        <v>130</v>
      </c>
      <c r="C41" s="100">
        <f>D41+I41</f>
        <v>0</v>
      </c>
      <c r="D41" s="100">
        <f>SUM(E41:H41)</f>
        <v>0</v>
      </c>
      <c r="E41" s="101">
        <v>0</v>
      </c>
      <c r="F41" s="101">
        <v>0</v>
      </c>
      <c r="G41" s="101">
        <v>0</v>
      </c>
      <c r="H41" s="101">
        <v>0</v>
      </c>
      <c r="I41" s="100">
        <f>SUM(J41:K41)</f>
        <v>0</v>
      </c>
      <c r="J41" s="100">
        <v>0</v>
      </c>
      <c r="K41" s="100">
        <v>0</v>
      </c>
    </row>
    <row r="42" ht="21" customHeight="1" spans="1:11">
      <c r="A42" s="58">
        <v>20133</v>
      </c>
      <c r="B42" s="59" t="s">
        <v>131</v>
      </c>
      <c r="C42" s="100">
        <f>D42+I42</f>
        <v>0</v>
      </c>
      <c r="D42" s="100">
        <f>SUM(E42:H42)</f>
        <v>0</v>
      </c>
      <c r="E42" s="100">
        <f>E43</f>
        <v>0</v>
      </c>
      <c r="F42" s="100">
        <f>F43</f>
        <v>0</v>
      </c>
      <c r="G42" s="100">
        <f>G43</f>
        <v>0</v>
      </c>
      <c r="H42" s="100">
        <f>H43</f>
        <v>0</v>
      </c>
      <c r="I42" s="100">
        <f>I43</f>
        <v>0</v>
      </c>
      <c r="J42" s="100">
        <f>J43</f>
        <v>0</v>
      </c>
      <c r="K42" s="100">
        <f>K43</f>
        <v>0</v>
      </c>
    </row>
    <row r="43" ht="21" customHeight="1" spans="1:11">
      <c r="A43" s="58">
        <v>2013399</v>
      </c>
      <c r="B43" s="59" t="s">
        <v>132</v>
      </c>
      <c r="C43" s="100">
        <f>D43+I43</f>
        <v>0</v>
      </c>
      <c r="D43" s="100">
        <f>SUM(E43:H43)</f>
        <v>0</v>
      </c>
      <c r="E43" s="101">
        <v>0</v>
      </c>
      <c r="F43" s="101">
        <v>0</v>
      </c>
      <c r="G43" s="101">
        <v>0</v>
      </c>
      <c r="H43" s="101">
        <v>0</v>
      </c>
      <c r="I43" s="100">
        <f>SUM(J43:K43)</f>
        <v>0</v>
      </c>
      <c r="J43" s="100">
        <v>0</v>
      </c>
      <c r="K43" s="100">
        <v>0</v>
      </c>
    </row>
    <row r="44" ht="21" customHeight="1" spans="1:11">
      <c r="A44" s="58">
        <v>20134</v>
      </c>
      <c r="B44" s="59" t="s">
        <v>133</v>
      </c>
      <c r="C44" s="100">
        <f>D44+I44</f>
        <v>0</v>
      </c>
      <c r="D44" s="100">
        <f>SUM(E44:H44)</f>
        <v>0</v>
      </c>
      <c r="E44" s="100">
        <f>E45</f>
        <v>0</v>
      </c>
      <c r="F44" s="100">
        <f>F45</f>
        <v>0</v>
      </c>
      <c r="G44" s="100">
        <f>G45</f>
        <v>0</v>
      </c>
      <c r="H44" s="100">
        <f>H45</f>
        <v>0</v>
      </c>
      <c r="I44" s="100">
        <f>I45</f>
        <v>0</v>
      </c>
      <c r="J44" s="100">
        <f>J45</f>
        <v>0</v>
      </c>
      <c r="K44" s="100">
        <f>K45</f>
        <v>0</v>
      </c>
    </row>
    <row r="45" ht="21" customHeight="1" spans="1:11">
      <c r="A45" s="58">
        <v>2013499</v>
      </c>
      <c r="B45" s="59" t="s">
        <v>134</v>
      </c>
      <c r="C45" s="100">
        <f>D45+I45</f>
        <v>0</v>
      </c>
      <c r="D45" s="100">
        <f>SUM(E45:H45)</f>
        <v>0</v>
      </c>
      <c r="E45" s="101">
        <v>0</v>
      </c>
      <c r="F45" s="101">
        <v>0</v>
      </c>
      <c r="G45" s="101">
        <v>0</v>
      </c>
      <c r="H45" s="101">
        <v>0</v>
      </c>
      <c r="I45" s="100">
        <f>SUM(J45:K45)</f>
        <v>0</v>
      </c>
      <c r="J45" s="100">
        <v>0</v>
      </c>
      <c r="K45" s="100">
        <v>0</v>
      </c>
    </row>
    <row r="46" ht="21" customHeight="1" spans="1:11">
      <c r="A46" s="58">
        <v>20199</v>
      </c>
      <c r="B46" s="59" t="s">
        <v>135</v>
      </c>
      <c r="C46" s="100">
        <f>D46+I46</f>
        <v>0</v>
      </c>
      <c r="D46" s="100">
        <f>SUM(E46:H46)</f>
        <v>0</v>
      </c>
      <c r="E46" s="100">
        <f>E47</f>
        <v>0</v>
      </c>
      <c r="F46" s="100">
        <f>F47</f>
        <v>0</v>
      </c>
      <c r="G46" s="100">
        <f>G47</f>
        <v>0</v>
      </c>
      <c r="H46" s="100">
        <f>H47</f>
        <v>0</v>
      </c>
      <c r="I46" s="100">
        <f>I47</f>
        <v>0</v>
      </c>
      <c r="J46" s="100">
        <f>J47</f>
        <v>0</v>
      </c>
      <c r="K46" s="100">
        <f>K47</f>
        <v>0</v>
      </c>
    </row>
    <row r="47" ht="21" customHeight="1" spans="1:11">
      <c r="A47" s="58">
        <v>2019999</v>
      </c>
      <c r="B47" s="59" t="s">
        <v>136</v>
      </c>
      <c r="C47" s="100">
        <f>D47+I47</f>
        <v>0</v>
      </c>
      <c r="D47" s="100">
        <f>SUM(E47:H47)</f>
        <v>0</v>
      </c>
      <c r="E47" s="101">
        <v>0</v>
      </c>
      <c r="F47" s="101">
        <v>0</v>
      </c>
      <c r="G47" s="101">
        <v>0</v>
      </c>
      <c r="H47" s="101">
        <v>0</v>
      </c>
      <c r="I47" s="100">
        <f>SUM(J47:K47)</f>
        <v>0</v>
      </c>
      <c r="J47" s="100">
        <v>0</v>
      </c>
      <c r="K47" s="100">
        <v>0</v>
      </c>
    </row>
    <row r="48" ht="21" customHeight="1" spans="1:11">
      <c r="A48" s="58">
        <v>203</v>
      </c>
      <c r="B48" s="59" t="s">
        <v>137</v>
      </c>
      <c r="C48" s="100">
        <f>D48+I48</f>
        <v>0</v>
      </c>
      <c r="D48" s="100">
        <f>SUM(E48:H48)</f>
        <v>0</v>
      </c>
      <c r="E48" s="100">
        <f>E49</f>
        <v>0</v>
      </c>
      <c r="F48" s="100">
        <f>F49</f>
        <v>0</v>
      </c>
      <c r="G48" s="100">
        <f>G49</f>
        <v>0</v>
      </c>
      <c r="H48" s="100">
        <f>H49</f>
        <v>0</v>
      </c>
      <c r="I48" s="100">
        <f>I49</f>
        <v>0</v>
      </c>
      <c r="J48" s="100">
        <f>J49</f>
        <v>0</v>
      </c>
      <c r="K48" s="100">
        <f>K49</f>
        <v>0</v>
      </c>
    </row>
    <row r="49" ht="21" customHeight="1" spans="1:11">
      <c r="A49" s="58">
        <v>20306</v>
      </c>
      <c r="B49" s="59" t="s">
        <v>138</v>
      </c>
      <c r="C49" s="100">
        <f>D49+I49</f>
        <v>0</v>
      </c>
      <c r="D49" s="100">
        <f>SUM(E49:H49)</f>
        <v>0</v>
      </c>
      <c r="E49" s="100">
        <f>SUM(E50:E53)</f>
        <v>0</v>
      </c>
      <c r="F49" s="100">
        <f>SUM(F50:F53)</f>
        <v>0</v>
      </c>
      <c r="G49" s="100">
        <f>SUM(G50:G53)</f>
        <v>0</v>
      </c>
      <c r="H49" s="100">
        <f>SUM(H50:H53)</f>
        <v>0</v>
      </c>
      <c r="I49" s="100">
        <f>SUM(I50:I53)</f>
        <v>0</v>
      </c>
      <c r="J49" s="100">
        <f>SUM(J50:J53)</f>
        <v>0</v>
      </c>
      <c r="K49" s="100">
        <f>SUM(K50:K53)</f>
        <v>0</v>
      </c>
    </row>
    <row r="50" ht="21" customHeight="1" spans="1:11">
      <c r="A50" s="58">
        <v>2030601</v>
      </c>
      <c r="B50" s="59" t="s">
        <v>139</v>
      </c>
      <c r="C50" s="100">
        <f>D50+I50</f>
        <v>0</v>
      </c>
      <c r="D50" s="100">
        <f>SUM(E50:H50)</f>
        <v>0</v>
      </c>
      <c r="E50" s="101">
        <v>0</v>
      </c>
      <c r="F50" s="101">
        <v>0</v>
      </c>
      <c r="G50" s="101">
        <v>0</v>
      </c>
      <c r="H50" s="101">
        <v>0</v>
      </c>
      <c r="I50" s="100">
        <f>SUM(J50:K50)</f>
        <v>0</v>
      </c>
      <c r="J50" s="100">
        <v>0</v>
      </c>
      <c r="K50" s="100">
        <v>0</v>
      </c>
    </row>
    <row r="51" ht="21" customHeight="1" spans="1:11">
      <c r="A51" s="58">
        <v>2030603</v>
      </c>
      <c r="B51" s="59" t="s">
        <v>140</v>
      </c>
      <c r="C51" s="100">
        <f>D51+I51</f>
        <v>0</v>
      </c>
      <c r="D51" s="100">
        <f>SUM(E51:H51)</f>
        <v>0</v>
      </c>
      <c r="E51" s="101">
        <v>0</v>
      </c>
      <c r="F51" s="101">
        <v>0</v>
      </c>
      <c r="G51" s="101">
        <v>0</v>
      </c>
      <c r="H51" s="101">
        <v>0</v>
      </c>
      <c r="I51" s="100">
        <f>SUM(J51:K51)</f>
        <v>0</v>
      </c>
      <c r="J51" s="100">
        <v>0</v>
      </c>
      <c r="K51" s="100">
        <v>0</v>
      </c>
    </row>
    <row r="52" ht="21" customHeight="1" spans="1:11">
      <c r="A52" s="58">
        <v>2030607</v>
      </c>
      <c r="B52" s="59" t="s">
        <v>141</v>
      </c>
      <c r="C52" s="100">
        <f>D52+I52</f>
        <v>0</v>
      </c>
      <c r="D52" s="100">
        <f>SUM(E52:H52)</f>
        <v>0</v>
      </c>
      <c r="E52" s="101">
        <v>0</v>
      </c>
      <c r="F52" s="101">
        <v>0</v>
      </c>
      <c r="G52" s="101">
        <v>0</v>
      </c>
      <c r="H52" s="101">
        <v>0</v>
      </c>
      <c r="I52" s="100">
        <f>SUM(J52:K52)</f>
        <v>0</v>
      </c>
      <c r="J52" s="100">
        <v>0</v>
      </c>
      <c r="K52" s="100">
        <v>0</v>
      </c>
    </row>
    <row r="53" ht="21" customHeight="1" spans="1:11">
      <c r="A53" s="58">
        <v>2030699</v>
      </c>
      <c r="B53" s="59" t="s">
        <v>142</v>
      </c>
      <c r="C53" s="100">
        <f>D53+I53</f>
        <v>0</v>
      </c>
      <c r="D53" s="100">
        <f>SUM(E53:H53)</f>
        <v>0</v>
      </c>
      <c r="E53" s="101">
        <v>0</v>
      </c>
      <c r="F53" s="101">
        <v>0</v>
      </c>
      <c r="G53" s="101">
        <v>0</v>
      </c>
      <c r="H53" s="101">
        <v>0</v>
      </c>
      <c r="I53" s="100">
        <f>SUM(J53:K53)</f>
        <v>0</v>
      </c>
      <c r="J53" s="100">
        <v>0</v>
      </c>
      <c r="K53" s="100">
        <v>0</v>
      </c>
    </row>
    <row r="54" ht="21" customHeight="1" spans="1:11">
      <c r="A54" s="58">
        <v>204</v>
      </c>
      <c r="B54" s="59" t="s">
        <v>143</v>
      </c>
      <c r="C54" s="100">
        <f>D54+I54</f>
        <v>292252.67</v>
      </c>
      <c r="D54" s="100">
        <f>SUM(E54:H54)</f>
        <v>142252.67</v>
      </c>
      <c r="E54" s="100">
        <f>E55+E60</f>
        <v>129752.67</v>
      </c>
      <c r="F54" s="100">
        <f>F55+F60</f>
        <v>12500</v>
      </c>
      <c r="G54" s="100">
        <f>G55+G60</f>
        <v>0</v>
      </c>
      <c r="H54" s="100">
        <f>H55+H60</f>
        <v>0</v>
      </c>
      <c r="I54" s="100">
        <f>I55+I60</f>
        <v>150000</v>
      </c>
      <c r="J54" s="100">
        <f>J55+J60</f>
        <v>150000</v>
      </c>
      <c r="K54" s="100">
        <f>K55+K60</f>
        <v>0</v>
      </c>
    </row>
    <row r="55" ht="21" customHeight="1" spans="1:11">
      <c r="A55" s="58">
        <v>20402</v>
      </c>
      <c r="B55" s="59" t="s">
        <v>144</v>
      </c>
      <c r="C55" s="100">
        <f>D55+I55</f>
        <v>150000</v>
      </c>
      <c r="D55" s="100">
        <f>SUM(E55:H55)</f>
        <v>0</v>
      </c>
      <c r="E55" s="100">
        <f>SUM(E56:E59)</f>
        <v>0</v>
      </c>
      <c r="F55" s="100">
        <f>SUM(F56:F59)</f>
        <v>0</v>
      </c>
      <c r="G55" s="100">
        <f>SUM(G56:G59)</f>
        <v>0</v>
      </c>
      <c r="H55" s="100">
        <f>SUM(H56:H59)</f>
        <v>0</v>
      </c>
      <c r="I55" s="100">
        <f>SUM(I56:I59)</f>
        <v>150000</v>
      </c>
      <c r="J55" s="100">
        <f>SUM(J56:J59)</f>
        <v>150000</v>
      </c>
      <c r="K55" s="100">
        <f>SUM(K56:K59)</f>
        <v>0</v>
      </c>
    </row>
    <row r="56" ht="21" customHeight="1" spans="1:11">
      <c r="A56" s="58">
        <v>2040204</v>
      </c>
      <c r="B56" s="59" t="s">
        <v>145</v>
      </c>
      <c r="C56" s="100">
        <f>D56+I56</f>
        <v>40000</v>
      </c>
      <c r="D56" s="100">
        <f>SUM(E56:H56)</f>
        <v>0</v>
      </c>
      <c r="E56" s="101">
        <v>0</v>
      </c>
      <c r="F56" s="101">
        <v>0</v>
      </c>
      <c r="G56" s="101">
        <v>0</v>
      </c>
      <c r="H56" s="101">
        <v>0</v>
      </c>
      <c r="I56" s="100">
        <f>SUM(J56:K56)</f>
        <v>40000</v>
      </c>
      <c r="J56" s="100">
        <v>40000</v>
      </c>
      <c r="K56" s="100">
        <v>0</v>
      </c>
    </row>
    <row r="57" ht="21" customHeight="1" spans="1:11">
      <c r="A57" s="58">
        <v>2040211</v>
      </c>
      <c r="B57" s="59" t="s">
        <v>146</v>
      </c>
      <c r="C57" s="100">
        <f>D57+I57</f>
        <v>110000</v>
      </c>
      <c r="D57" s="100">
        <f>SUM(E57:H57)</f>
        <v>0</v>
      </c>
      <c r="E57" s="101">
        <v>0</v>
      </c>
      <c r="F57" s="101">
        <v>0</v>
      </c>
      <c r="G57" s="101">
        <v>0</v>
      </c>
      <c r="H57" s="101">
        <v>0</v>
      </c>
      <c r="I57" s="100">
        <f>SUM(J57:K57)</f>
        <v>110000</v>
      </c>
      <c r="J57" s="100">
        <v>110000</v>
      </c>
      <c r="K57" s="100">
        <v>0</v>
      </c>
    </row>
    <row r="58" ht="21" customHeight="1" spans="1:11">
      <c r="A58" s="58">
        <v>2040216</v>
      </c>
      <c r="B58" s="59" t="s">
        <v>147</v>
      </c>
      <c r="C58" s="100">
        <f>D58+I58</f>
        <v>0</v>
      </c>
      <c r="D58" s="100">
        <f>SUM(E58:H58)</f>
        <v>0</v>
      </c>
      <c r="E58" s="101">
        <v>0</v>
      </c>
      <c r="F58" s="101">
        <v>0</v>
      </c>
      <c r="G58" s="101">
        <v>0</v>
      </c>
      <c r="H58" s="101">
        <v>0</v>
      </c>
      <c r="I58" s="100">
        <f>SUM(J58:K58)</f>
        <v>0</v>
      </c>
      <c r="J58" s="100">
        <v>0</v>
      </c>
      <c r="K58" s="100">
        <v>0</v>
      </c>
    </row>
    <row r="59" ht="21" customHeight="1" spans="1:11">
      <c r="A59" s="58">
        <v>2040299</v>
      </c>
      <c r="B59" s="59" t="s">
        <v>148</v>
      </c>
      <c r="C59" s="100">
        <f>D59+I59</f>
        <v>0</v>
      </c>
      <c r="D59" s="100">
        <f>SUM(E59:H59)</f>
        <v>0</v>
      </c>
      <c r="E59" s="101">
        <v>0</v>
      </c>
      <c r="F59" s="101">
        <v>0</v>
      </c>
      <c r="G59" s="101">
        <v>0</v>
      </c>
      <c r="H59" s="101">
        <v>0</v>
      </c>
      <c r="I59" s="100">
        <f>SUM(J59:K59)</f>
        <v>0</v>
      </c>
      <c r="J59" s="100">
        <v>0</v>
      </c>
      <c r="K59" s="100">
        <v>0</v>
      </c>
    </row>
    <row r="60" ht="21" customHeight="1" spans="1:11">
      <c r="A60" s="58">
        <v>20406</v>
      </c>
      <c r="B60" s="59" t="s">
        <v>149</v>
      </c>
      <c r="C60" s="100">
        <f>D60+I60</f>
        <v>142252.67</v>
      </c>
      <c r="D60" s="100">
        <f>SUM(E60:H60)</f>
        <v>142252.67</v>
      </c>
      <c r="E60" s="100">
        <f>SUM(E61:E63)</f>
        <v>129752.67</v>
      </c>
      <c r="F60" s="100">
        <f>SUM(F61:F63)</f>
        <v>12500</v>
      </c>
      <c r="G60" s="100">
        <f>SUM(G61:G63)</f>
        <v>0</v>
      </c>
      <c r="H60" s="100">
        <f>SUM(H61:H63)</f>
        <v>0</v>
      </c>
      <c r="I60" s="100">
        <f>SUM(I61:I63)</f>
        <v>0</v>
      </c>
      <c r="J60" s="100">
        <f>SUM(J61:J63)</f>
        <v>0</v>
      </c>
      <c r="K60" s="100">
        <f>SUM(K61:K63)</f>
        <v>0</v>
      </c>
    </row>
    <row r="61" ht="21" customHeight="1" spans="1:11">
      <c r="A61" s="58">
        <v>2040601</v>
      </c>
      <c r="B61" s="59" t="s">
        <v>150</v>
      </c>
      <c r="C61" s="100">
        <f>D61+I61</f>
        <v>142252.67</v>
      </c>
      <c r="D61" s="100">
        <f>SUM(E61:H61)</f>
        <v>142252.67</v>
      </c>
      <c r="E61" s="100">
        <v>129752.67</v>
      </c>
      <c r="F61" s="100">
        <v>12500</v>
      </c>
      <c r="G61" s="100">
        <v>0</v>
      </c>
      <c r="H61" s="100">
        <v>0</v>
      </c>
      <c r="I61" s="100">
        <f>SUM(J61:K61)</f>
        <v>0</v>
      </c>
      <c r="J61" s="100">
        <v>0</v>
      </c>
      <c r="K61" s="100">
        <v>0</v>
      </c>
    </row>
    <row r="62" ht="21" customHeight="1" spans="1:11">
      <c r="A62" s="58">
        <v>2040602</v>
      </c>
      <c r="B62" s="59" t="s">
        <v>114</v>
      </c>
      <c r="C62" s="100">
        <f>D62+I62</f>
        <v>0</v>
      </c>
      <c r="D62" s="100">
        <f>SUM(E62:H62)</f>
        <v>0</v>
      </c>
      <c r="E62" s="101">
        <v>0</v>
      </c>
      <c r="F62" s="101">
        <v>0</v>
      </c>
      <c r="G62" s="101">
        <v>0</v>
      </c>
      <c r="H62" s="101">
        <v>0</v>
      </c>
      <c r="I62" s="100">
        <f>SUM(J62:K62)</f>
        <v>0</v>
      </c>
      <c r="J62" s="100">
        <v>0</v>
      </c>
      <c r="K62" s="100">
        <v>0</v>
      </c>
    </row>
    <row r="63" ht="21" customHeight="1" spans="1:11">
      <c r="A63" s="58">
        <v>2040605</v>
      </c>
      <c r="B63" s="59" t="s">
        <v>151</v>
      </c>
      <c r="C63" s="100">
        <f>D63+I63</f>
        <v>0</v>
      </c>
      <c r="D63" s="100">
        <f>SUM(E63:H63)</f>
        <v>0</v>
      </c>
      <c r="E63" s="101">
        <v>0</v>
      </c>
      <c r="F63" s="101">
        <v>0</v>
      </c>
      <c r="G63" s="101">
        <v>0</v>
      </c>
      <c r="H63" s="101">
        <v>0</v>
      </c>
      <c r="I63" s="100">
        <f>SUM(J63:K63)</f>
        <v>0</v>
      </c>
      <c r="J63" s="100">
        <v>0</v>
      </c>
      <c r="K63" s="100">
        <v>0</v>
      </c>
    </row>
    <row r="64" ht="21" customHeight="1" spans="1:11">
      <c r="A64" s="58">
        <v>205</v>
      </c>
      <c r="B64" s="59" t="s">
        <v>152</v>
      </c>
      <c r="C64" s="100">
        <f>D64+I64</f>
        <v>2000000</v>
      </c>
      <c r="D64" s="100">
        <f>SUM(E64:H64)</f>
        <v>0</v>
      </c>
      <c r="E64" s="101">
        <f>E65+E67+E73+E78</f>
        <v>0</v>
      </c>
      <c r="F64" s="101">
        <f>F65+F67+F73+F78</f>
        <v>0</v>
      </c>
      <c r="G64" s="101">
        <f>G65+G67+G73+G78</f>
        <v>0</v>
      </c>
      <c r="H64" s="101">
        <f>H65+H67+H73+H78</f>
        <v>0</v>
      </c>
      <c r="I64" s="100">
        <f>I65+I67+I73+I78</f>
        <v>2000000</v>
      </c>
      <c r="J64" s="100">
        <f>J65+J67+J73+J78</f>
        <v>2000000</v>
      </c>
      <c r="K64" s="100">
        <f>K65+K67+K73+K78</f>
        <v>0</v>
      </c>
    </row>
    <row r="65" ht="21" customHeight="1" spans="1:11">
      <c r="A65" s="58">
        <v>20501</v>
      </c>
      <c r="B65" s="59" t="s">
        <v>153</v>
      </c>
      <c r="C65" s="100">
        <f>D65+I65</f>
        <v>0</v>
      </c>
      <c r="D65" s="100">
        <f>SUM(E65:H65)</f>
        <v>0</v>
      </c>
      <c r="E65" s="101">
        <f>E66</f>
        <v>0</v>
      </c>
      <c r="F65" s="101">
        <f>F66</f>
        <v>0</v>
      </c>
      <c r="G65" s="101">
        <f>G66</f>
        <v>0</v>
      </c>
      <c r="H65" s="101">
        <f>H66</f>
        <v>0</v>
      </c>
      <c r="I65" s="100">
        <f>I66</f>
        <v>0</v>
      </c>
      <c r="J65" s="100">
        <f>J66</f>
        <v>0</v>
      </c>
      <c r="K65" s="100">
        <f>K66</f>
        <v>0</v>
      </c>
    </row>
    <row r="66" ht="21" customHeight="1" spans="1:11">
      <c r="A66" s="58">
        <v>2050199</v>
      </c>
      <c r="B66" s="59" t="s">
        <v>154</v>
      </c>
      <c r="C66" s="100">
        <f>D66+I66</f>
        <v>0</v>
      </c>
      <c r="D66" s="100">
        <f>SUM(E66:H66)</f>
        <v>0</v>
      </c>
      <c r="E66" s="101">
        <v>0</v>
      </c>
      <c r="F66" s="101">
        <v>0</v>
      </c>
      <c r="G66" s="101">
        <v>0</v>
      </c>
      <c r="H66" s="101">
        <v>0</v>
      </c>
      <c r="I66" s="100">
        <f>SUM(J66:K66)</f>
        <v>0</v>
      </c>
      <c r="J66" s="100">
        <v>0</v>
      </c>
      <c r="K66" s="100">
        <v>0</v>
      </c>
    </row>
    <row r="67" ht="21" customHeight="1" spans="1:11">
      <c r="A67" s="58">
        <v>20502</v>
      </c>
      <c r="B67" s="59" t="s">
        <v>155</v>
      </c>
      <c r="C67" s="100">
        <f>D67+I67</f>
        <v>0</v>
      </c>
      <c r="D67" s="100">
        <f>SUM(E67:H67)</f>
        <v>0</v>
      </c>
      <c r="E67" s="100">
        <f>SUM(E68:E72)</f>
        <v>0</v>
      </c>
      <c r="F67" s="100">
        <f>SUM(F68:F72)</f>
        <v>0</v>
      </c>
      <c r="G67" s="100">
        <f>SUM(G68:G72)</f>
        <v>0</v>
      </c>
      <c r="H67" s="100">
        <f>SUM(H68:H72)</f>
        <v>0</v>
      </c>
      <c r="I67" s="100">
        <f>SUM(I68:I72)</f>
        <v>0</v>
      </c>
      <c r="J67" s="100">
        <f>SUM(J68:J72)</f>
        <v>0</v>
      </c>
      <c r="K67" s="100">
        <f>SUM(K68:K72)</f>
        <v>0</v>
      </c>
    </row>
    <row r="68" ht="21" customHeight="1" spans="1:11">
      <c r="A68" s="58">
        <v>2050201</v>
      </c>
      <c r="B68" s="59" t="s">
        <v>156</v>
      </c>
      <c r="C68" s="100">
        <f>D68+I68</f>
        <v>0</v>
      </c>
      <c r="D68" s="100">
        <f>SUM(E68:H68)</f>
        <v>0</v>
      </c>
      <c r="E68" s="101">
        <v>0</v>
      </c>
      <c r="F68" s="101">
        <v>0</v>
      </c>
      <c r="G68" s="101">
        <v>0</v>
      </c>
      <c r="H68" s="101">
        <v>0</v>
      </c>
      <c r="I68" s="100">
        <f>SUM(J68:K68)</f>
        <v>0</v>
      </c>
      <c r="J68" s="100">
        <v>0</v>
      </c>
      <c r="K68" s="100">
        <v>0</v>
      </c>
    </row>
    <row r="69" ht="21" customHeight="1" spans="1:11">
      <c r="A69" s="58">
        <v>2050202</v>
      </c>
      <c r="B69" s="59" t="s">
        <v>157</v>
      </c>
      <c r="C69" s="100">
        <f>D69+I69</f>
        <v>0</v>
      </c>
      <c r="D69" s="100">
        <f>SUM(E69:H69)</f>
        <v>0</v>
      </c>
      <c r="E69" s="101">
        <v>0</v>
      </c>
      <c r="F69" s="101">
        <v>0</v>
      </c>
      <c r="G69" s="101">
        <v>0</v>
      </c>
      <c r="H69" s="101">
        <v>0</v>
      </c>
      <c r="I69" s="100">
        <f>SUM(J69:K69)</f>
        <v>0</v>
      </c>
      <c r="J69" s="100">
        <v>0</v>
      </c>
      <c r="K69" s="100">
        <v>0</v>
      </c>
    </row>
    <row r="70" ht="21" customHeight="1" spans="1:11">
      <c r="A70" s="58">
        <v>2050203</v>
      </c>
      <c r="B70" s="59" t="s">
        <v>158</v>
      </c>
      <c r="C70" s="100">
        <f>D70+I70</f>
        <v>0</v>
      </c>
      <c r="D70" s="100">
        <f>SUM(E70:H70)</f>
        <v>0</v>
      </c>
      <c r="E70" s="101">
        <v>0</v>
      </c>
      <c r="F70" s="101">
        <v>0</v>
      </c>
      <c r="G70" s="101">
        <v>0</v>
      </c>
      <c r="H70" s="101">
        <v>0</v>
      </c>
      <c r="I70" s="100">
        <f>SUM(J70:K70)</f>
        <v>0</v>
      </c>
      <c r="J70" s="100">
        <v>0</v>
      </c>
      <c r="K70" s="100">
        <v>0</v>
      </c>
    </row>
    <row r="71" ht="21" customHeight="1" spans="1:11">
      <c r="A71" s="58">
        <v>2050206</v>
      </c>
      <c r="B71" s="59" t="s">
        <v>159</v>
      </c>
      <c r="C71" s="100">
        <f>D71+I71</f>
        <v>0</v>
      </c>
      <c r="D71" s="100">
        <f>SUM(E71:H71)</f>
        <v>0</v>
      </c>
      <c r="E71" s="101">
        <v>0</v>
      </c>
      <c r="F71" s="101">
        <v>0</v>
      </c>
      <c r="G71" s="101">
        <v>0</v>
      </c>
      <c r="H71" s="101">
        <v>0</v>
      </c>
      <c r="I71" s="100">
        <f>SUM(J71:K71)</f>
        <v>0</v>
      </c>
      <c r="J71" s="100">
        <v>0</v>
      </c>
      <c r="K71" s="100">
        <v>0</v>
      </c>
    </row>
    <row r="72" ht="21" customHeight="1" spans="1:11">
      <c r="A72" s="58">
        <v>2050299</v>
      </c>
      <c r="B72" s="59" t="s">
        <v>160</v>
      </c>
      <c r="C72" s="100">
        <f>D72+I72</f>
        <v>0</v>
      </c>
      <c r="D72" s="100">
        <f>SUM(E72:H72)</f>
        <v>0</v>
      </c>
      <c r="E72" s="101">
        <v>0</v>
      </c>
      <c r="F72" s="101">
        <v>0</v>
      </c>
      <c r="G72" s="101">
        <v>0</v>
      </c>
      <c r="H72" s="101">
        <v>0</v>
      </c>
      <c r="I72" s="100">
        <f>SUM(J72:K72)</f>
        <v>0</v>
      </c>
      <c r="J72" s="100">
        <v>0</v>
      </c>
      <c r="K72" s="100">
        <v>0</v>
      </c>
    </row>
    <row r="73" ht="21" customHeight="1" spans="1:11">
      <c r="A73" s="58">
        <v>20509</v>
      </c>
      <c r="B73" s="59" t="s">
        <v>161</v>
      </c>
      <c r="C73" s="100">
        <f>D73+I73</f>
        <v>2000000</v>
      </c>
      <c r="D73" s="100">
        <f>SUM(E73:H73)</f>
        <v>0</v>
      </c>
      <c r="E73" s="100">
        <f>SUM(E74:E77)</f>
        <v>0</v>
      </c>
      <c r="F73" s="100">
        <f>SUM(F74:F77)</f>
        <v>0</v>
      </c>
      <c r="G73" s="100">
        <f>SUM(G74:G77)</f>
        <v>0</v>
      </c>
      <c r="H73" s="100">
        <f>SUM(H74:H77)</f>
        <v>0</v>
      </c>
      <c r="I73" s="100">
        <f>SUM(I74:I77)</f>
        <v>2000000</v>
      </c>
      <c r="J73" s="100">
        <f>SUM(J74:J77)</f>
        <v>2000000</v>
      </c>
      <c r="K73" s="100">
        <f>SUM(K74:K77)</f>
        <v>0</v>
      </c>
    </row>
    <row r="74" ht="21" customHeight="1" spans="1:11">
      <c r="A74" s="58">
        <v>2050901</v>
      </c>
      <c r="B74" s="59" t="s">
        <v>162</v>
      </c>
      <c r="C74" s="100">
        <f>D74+I74</f>
        <v>2000000</v>
      </c>
      <c r="D74" s="100">
        <f>SUM(E74:H74)</f>
        <v>0</v>
      </c>
      <c r="E74" s="101">
        <v>0</v>
      </c>
      <c r="F74" s="101">
        <v>0</v>
      </c>
      <c r="G74" s="101">
        <v>0</v>
      </c>
      <c r="H74" s="101">
        <v>0</v>
      </c>
      <c r="I74" s="100">
        <f>SUM(J74:K74)</f>
        <v>2000000</v>
      </c>
      <c r="J74" s="100">
        <v>2000000</v>
      </c>
      <c r="K74" s="100">
        <v>0</v>
      </c>
    </row>
    <row r="75" ht="21" customHeight="1" spans="1:11">
      <c r="A75" s="58">
        <v>2050902</v>
      </c>
      <c r="B75" s="59" t="s">
        <v>163</v>
      </c>
      <c r="C75" s="100">
        <f>D75+I75</f>
        <v>0</v>
      </c>
      <c r="D75" s="100">
        <f>SUM(E75:H75)</f>
        <v>0</v>
      </c>
      <c r="E75" s="101">
        <v>0</v>
      </c>
      <c r="F75" s="101">
        <v>0</v>
      </c>
      <c r="G75" s="101">
        <v>0</v>
      </c>
      <c r="H75" s="101">
        <v>0</v>
      </c>
      <c r="I75" s="100">
        <f>SUM(J75:K75)</f>
        <v>0</v>
      </c>
      <c r="J75" s="100">
        <v>0</v>
      </c>
      <c r="K75" s="100">
        <v>0</v>
      </c>
    </row>
    <row r="76" ht="21" customHeight="1" spans="1:11">
      <c r="A76" s="58">
        <v>2050904</v>
      </c>
      <c r="B76" s="59" t="s">
        <v>164</v>
      </c>
      <c r="C76" s="100">
        <f>D76+I76</f>
        <v>0</v>
      </c>
      <c r="D76" s="100">
        <f>SUM(E76:H76)</f>
        <v>0</v>
      </c>
      <c r="E76" s="101">
        <v>0</v>
      </c>
      <c r="F76" s="101">
        <v>0</v>
      </c>
      <c r="G76" s="101">
        <v>0</v>
      </c>
      <c r="H76" s="101">
        <v>0</v>
      </c>
      <c r="I76" s="100">
        <f>SUM(J76:K76)</f>
        <v>0</v>
      </c>
      <c r="J76" s="100">
        <v>0</v>
      </c>
      <c r="K76" s="100">
        <v>0</v>
      </c>
    </row>
    <row r="77" ht="21" customHeight="1" spans="1:11">
      <c r="A77" s="58">
        <v>2050999</v>
      </c>
      <c r="B77" s="59" t="s">
        <v>165</v>
      </c>
      <c r="C77" s="100">
        <f>D77+I77</f>
        <v>0</v>
      </c>
      <c r="D77" s="100">
        <f>SUM(E77:H77)</f>
        <v>0</v>
      </c>
      <c r="E77" s="101">
        <v>0</v>
      </c>
      <c r="F77" s="101">
        <v>0</v>
      </c>
      <c r="G77" s="101">
        <v>0</v>
      </c>
      <c r="H77" s="101">
        <v>0</v>
      </c>
      <c r="I77" s="100">
        <f>SUM(J77:K77)</f>
        <v>0</v>
      </c>
      <c r="J77" s="100">
        <v>0</v>
      </c>
      <c r="K77" s="100">
        <v>0</v>
      </c>
    </row>
    <row r="78" ht="21" customHeight="1" spans="1:11">
      <c r="A78" s="58">
        <v>20599</v>
      </c>
      <c r="B78" s="59" t="s">
        <v>166</v>
      </c>
      <c r="C78" s="100">
        <f>D78+I78</f>
        <v>0</v>
      </c>
      <c r="D78" s="100">
        <f>SUM(E78:H78)</f>
        <v>0</v>
      </c>
      <c r="E78" s="100">
        <f>E79</f>
        <v>0</v>
      </c>
      <c r="F78" s="100">
        <f>F79</f>
        <v>0</v>
      </c>
      <c r="G78" s="100">
        <f>G79</f>
        <v>0</v>
      </c>
      <c r="H78" s="100">
        <f>H79</f>
        <v>0</v>
      </c>
      <c r="I78" s="100">
        <f>I79</f>
        <v>0</v>
      </c>
      <c r="J78" s="100">
        <f>J79</f>
        <v>0</v>
      </c>
      <c r="K78" s="100">
        <f>K79</f>
        <v>0</v>
      </c>
    </row>
    <row r="79" ht="21" customHeight="1" spans="1:11">
      <c r="A79" s="58">
        <v>2059999</v>
      </c>
      <c r="B79" s="59" t="s">
        <v>167</v>
      </c>
      <c r="C79" s="100">
        <f>D79+I79</f>
        <v>0</v>
      </c>
      <c r="D79" s="100">
        <f>SUM(E79:H79)</f>
        <v>0</v>
      </c>
      <c r="E79" s="101">
        <v>0</v>
      </c>
      <c r="F79" s="101">
        <v>0</v>
      </c>
      <c r="G79" s="101">
        <v>0</v>
      </c>
      <c r="H79" s="101">
        <v>0</v>
      </c>
      <c r="I79" s="100">
        <f>SUM(J79:K79)</f>
        <v>0</v>
      </c>
      <c r="J79" s="100">
        <v>0</v>
      </c>
      <c r="K79" s="100">
        <v>0</v>
      </c>
    </row>
    <row r="80" ht="21" customHeight="1" spans="1:11">
      <c r="A80" s="58">
        <v>206</v>
      </c>
      <c r="B80" s="59" t="s">
        <v>168</v>
      </c>
      <c r="C80" s="100">
        <f>D80+I80</f>
        <v>0</v>
      </c>
      <c r="D80" s="100">
        <f>SUM(E80:H80)</f>
        <v>0</v>
      </c>
      <c r="E80" s="100">
        <f>E81+E83</f>
        <v>0</v>
      </c>
      <c r="F80" s="100">
        <f>F81+F83</f>
        <v>0</v>
      </c>
      <c r="G80" s="100">
        <f>G81+G83</f>
        <v>0</v>
      </c>
      <c r="H80" s="100">
        <f>H81+H83</f>
        <v>0</v>
      </c>
      <c r="I80" s="100">
        <f>I81+I83</f>
        <v>0</v>
      </c>
      <c r="J80" s="100">
        <f>J81+J83</f>
        <v>0</v>
      </c>
      <c r="K80" s="100">
        <f>K81+K83</f>
        <v>0</v>
      </c>
    </row>
    <row r="81" ht="21" customHeight="1" spans="1:11">
      <c r="A81" s="58">
        <v>20607</v>
      </c>
      <c r="B81" s="59" t="s">
        <v>169</v>
      </c>
      <c r="C81" s="100">
        <f>D81+I81</f>
        <v>0</v>
      </c>
      <c r="D81" s="100">
        <f>SUM(E81:H81)</f>
        <v>0</v>
      </c>
      <c r="E81" s="100">
        <f>E82</f>
        <v>0</v>
      </c>
      <c r="F81" s="100">
        <f>F82</f>
        <v>0</v>
      </c>
      <c r="G81" s="100">
        <f>G82</f>
        <v>0</v>
      </c>
      <c r="H81" s="100">
        <f>H82</f>
        <v>0</v>
      </c>
      <c r="I81" s="100">
        <f>I82</f>
        <v>0</v>
      </c>
      <c r="J81" s="100">
        <f>J82</f>
        <v>0</v>
      </c>
      <c r="K81" s="100">
        <f>K82</f>
        <v>0</v>
      </c>
    </row>
    <row r="82" ht="21" customHeight="1" spans="1:11">
      <c r="A82" s="58">
        <v>2060702</v>
      </c>
      <c r="B82" s="59" t="s">
        <v>170</v>
      </c>
      <c r="C82" s="100">
        <f>D82+I82</f>
        <v>0</v>
      </c>
      <c r="D82" s="100">
        <f>SUM(E82:H82)</f>
        <v>0</v>
      </c>
      <c r="E82" s="101">
        <v>0</v>
      </c>
      <c r="F82" s="101">
        <v>0</v>
      </c>
      <c r="G82" s="101">
        <v>0</v>
      </c>
      <c r="H82" s="101">
        <v>0</v>
      </c>
      <c r="I82" s="100">
        <f>SUM(J82:K82)</f>
        <v>0</v>
      </c>
      <c r="J82" s="100">
        <v>0</v>
      </c>
      <c r="K82" s="100">
        <v>0</v>
      </c>
    </row>
    <row r="83" ht="21" customHeight="1" spans="1:11">
      <c r="A83" s="58">
        <v>20699</v>
      </c>
      <c r="B83" s="59" t="s">
        <v>171</v>
      </c>
      <c r="C83" s="100">
        <f>D83+I83</f>
        <v>0</v>
      </c>
      <c r="D83" s="100">
        <f>SUM(E83:H83)</f>
        <v>0</v>
      </c>
      <c r="E83" s="100">
        <f>SUM(E84:E85)</f>
        <v>0</v>
      </c>
      <c r="F83" s="100">
        <f>SUM(F84:F85)</f>
        <v>0</v>
      </c>
      <c r="G83" s="100">
        <f>SUM(G84:G85)</f>
        <v>0</v>
      </c>
      <c r="H83" s="100">
        <f>SUM(H84:H85)</f>
        <v>0</v>
      </c>
      <c r="I83" s="100">
        <f>SUM(I84:I85)</f>
        <v>0</v>
      </c>
      <c r="J83" s="100">
        <f>SUM(J84:J85)</f>
        <v>0</v>
      </c>
      <c r="K83" s="100">
        <f>SUM(K84:K85)</f>
        <v>0</v>
      </c>
    </row>
    <row r="84" ht="21" customHeight="1" spans="1:11">
      <c r="A84" s="58">
        <v>2069901</v>
      </c>
      <c r="B84" s="59" t="s">
        <v>172</v>
      </c>
      <c r="C84" s="100">
        <f>D84+I84</f>
        <v>0</v>
      </c>
      <c r="D84" s="100">
        <f>SUM(E84:H84)</f>
        <v>0</v>
      </c>
      <c r="E84" s="101">
        <v>0</v>
      </c>
      <c r="F84" s="101">
        <v>0</v>
      </c>
      <c r="G84" s="101">
        <v>0</v>
      </c>
      <c r="H84" s="101">
        <v>0</v>
      </c>
      <c r="I84" s="100">
        <f>SUM(J84:K84)</f>
        <v>0</v>
      </c>
      <c r="J84" s="100">
        <v>0</v>
      </c>
      <c r="K84" s="100">
        <v>0</v>
      </c>
    </row>
    <row r="85" ht="21" customHeight="1" spans="1:11">
      <c r="A85" s="58">
        <v>2069999</v>
      </c>
      <c r="B85" s="59" t="s">
        <v>173</v>
      </c>
      <c r="C85" s="100">
        <f>D85+I85</f>
        <v>0</v>
      </c>
      <c r="D85" s="100">
        <f>SUM(E85:H85)</f>
        <v>0</v>
      </c>
      <c r="E85" s="101">
        <v>0</v>
      </c>
      <c r="F85" s="101">
        <v>0</v>
      </c>
      <c r="G85" s="101">
        <v>0</v>
      </c>
      <c r="H85" s="101">
        <v>0</v>
      </c>
      <c r="I85" s="100">
        <f>SUM(J85:K85)</f>
        <v>0</v>
      </c>
      <c r="J85" s="100">
        <v>0</v>
      </c>
      <c r="K85" s="100">
        <v>0</v>
      </c>
    </row>
    <row r="86" ht="21" customHeight="1" spans="1:11">
      <c r="A86" s="58">
        <v>207</v>
      </c>
      <c r="B86" s="59" t="s">
        <v>174</v>
      </c>
      <c r="C86" s="100">
        <f>D86+I86</f>
        <v>11075187.5</v>
      </c>
      <c r="D86" s="100">
        <f>SUM(E86:H86)</f>
        <v>375187.5</v>
      </c>
      <c r="E86" s="100">
        <f>E87+E90+E93+E95</f>
        <v>341567.5</v>
      </c>
      <c r="F86" s="100">
        <f>F87+F90+F93+F95</f>
        <v>33500</v>
      </c>
      <c r="G86" s="100">
        <f>G87+G90+G93+G95</f>
        <v>120</v>
      </c>
      <c r="H86" s="100">
        <f>H87+H90+H93+H95</f>
        <v>0</v>
      </c>
      <c r="I86" s="100">
        <f>I87+I90+I93+I95</f>
        <v>10700000</v>
      </c>
      <c r="J86" s="100">
        <f>J87+J90+J93+J95</f>
        <v>10700000</v>
      </c>
      <c r="K86" s="100">
        <f>K87+K90+K93+K95</f>
        <v>0</v>
      </c>
    </row>
    <row r="87" ht="21" customHeight="1" spans="1:11">
      <c r="A87" s="58">
        <v>20701</v>
      </c>
      <c r="B87" s="59" t="s">
        <v>175</v>
      </c>
      <c r="C87" s="100">
        <f>D87+I87</f>
        <v>875187.5</v>
      </c>
      <c r="D87" s="100">
        <f>SUM(E87:H87)</f>
        <v>375187.5</v>
      </c>
      <c r="E87" s="100">
        <f>SUM(E88:E89)</f>
        <v>341567.5</v>
      </c>
      <c r="F87" s="100">
        <f>SUM(F88:F89)</f>
        <v>33500</v>
      </c>
      <c r="G87" s="100">
        <f>SUM(G88:G89)</f>
        <v>120</v>
      </c>
      <c r="H87" s="100">
        <f>SUM(H88:H89)</f>
        <v>0</v>
      </c>
      <c r="I87" s="100">
        <f>SUM(I88:I89)</f>
        <v>500000</v>
      </c>
      <c r="J87" s="100">
        <f>SUM(J88:J89)</f>
        <v>500000</v>
      </c>
      <c r="K87" s="100">
        <f>SUM(K88:K89)</f>
        <v>0</v>
      </c>
    </row>
    <row r="88" ht="21" customHeight="1" spans="1:11">
      <c r="A88" s="58">
        <v>2070109</v>
      </c>
      <c r="B88" s="59" t="s">
        <v>176</v>
      </c>
      <c r="C88" s="100">
        <f>D88+I88</f>
        <v>375187.5</v>
      </c>
      <c r="D88" s="100">
        <f>SUM(E88:H88)</f>
        <v>375187.5</v>
      </c>
      <c r="E88" s="100">
        <v>341567.5</v>
      </c>
      <c r="F88" s="100">
        <v>33500</v>
      </c>
      <c r="G88" s="100">
        <v>120</v>
      </c>
      <c r="H88" s="100">
        <v>0</v>
      </c>
      <c r="I88" s="100">
        <f>SUM(J88:K88)</f>
        <v>0</v>
      </c>
      <c r="J88" s="100">
        <v>0</v>
      </c>
      <c r="K88" s="100">
        <v>0</v>
      </c>
    </row>
    <row r="89" ht="21" customHeight="1" spans="1:11">
      <c r="A89" s="58">
        <v>2070199</v>
      </c>
      <c r="B89" s="59" t="s">
        <v>177</v>
      </c>
      <c r="C89" s="100">
        <f>D89+I89</f>
        <v>500000</v>
      </c>
      <c r="D89" s="100">
        <f>SUM(E89:H89)</f>
        <v>0</v>
      </c>
      <c r="E89" s="101">
        <v>0</v>
      </c>
      <c r="F89" s="101">
        <v>0</v>
      </c>
      <c r="G89" s="101">
        <v>0</v>
      </c>
      <c r="H89" s="101">
        <v>0</v>
      </c>
      <c r="I89" s="100">
        <f>SUM(J89:K89)</f>
        <v>500000</v>
      </c>
      <c r="J89" s="100">
        <v>500000</v>
      </c>
      <c r="K89" s="100">
        <v>0</v>
      </c>
    </row>
    <row r="90" ht="21" customHeight="1" spans="1:11">
      <c r="A90" s="58">
        <v>20702</v>
      </c>
      <c r="B90" s="59" t="s">
        <v>178</v>
      </c>
      <c r="C90" s="100">
        <f>D90+I90</f>
        <v>200000</v>
      </c>
      <c r="D90" s="100">
        <f>SUM(E90:H90)</f>
        <v>0</v>
      </c>
      <c r="E90" s="100">
        <f>SUM(E91:E92)</f>
        <v>0</v>
      </c>
      <c r="F90" s="100">
        <f>SUM(F91:F92)</f>
        <v>0</v>
      </c>
      <c r="G90" s="100">
        <f>SUM(G91:G92)</f>
        <v>0</v>
      </c>
      <c r="H90" s="100">
        <f>SUM(H91:H92)</f>
        <v>0</v>
      </c>
      <c r="I90" s="100">
        <f>SUM(I91:I92)</f>
        <v>200000</v>
      </c>
      <c r="J90" s="100">
        <f>SUM(J91:J92)</f>
        <v>200000</v>
      </c>
      <c r="K90" s="100">
        <f>SUM(K91:K92)</f>
        <v>0</v>
      </c>
    </row>
    <row r="91" ht="21" customHeight="1" spans="1:11">
      <c r="A91" s="58">
        <v>2070204</v>
      </c>
      <c r="B91" s="59" t="s">
        <v>179</v>
      </c>
      <c r="C91" s="100">
        <f>D91+I91</f>
        <v>200000</v>
      </c>
      <c r="D91" s="100">
        <f>SUM(E91:H91)</f>
        <v>0</v>
      </c>
      <c r="E91" s="101">
        <v>0</v>
      </c>
      <c r="F91" s="101">
        <v>0</v>
      </c>
      <c r="G91" s="101">
        <v>0</v>
      </c>
      <c r="H91" s="101">
        <v>0</v>
      </c>
      <c r="I91" s="100">
        <f>SUM(J91:K91)</f>
        <v>200000</v>
      </c>
      <c r="J91" s="100">
        <v>200000</v>
      </c>
      <c r="K91" s="100">
        <v>0</v>
      </c>
    </row>
    <row r="92" ht="21" customHeight="1" spans="1:11">
      <c r="A92" s="58">
        <v>2070299</v>
      </c>
      <c r="B92" s="59" t="s">
        <v>180</v>
      </c>
      <c r="C92" s="100">
        <f>D92+I92</f>
        <v>0</v>
      </c>
      <c r="D92" s="100">
        <f>SUM(E92:H92)</f>
        <v>0</v>
      </c>
      <c r="E92" s="101">
        <v>0</v>
      </c>
      <c r="F92" s="101">
        <v>0</v>
      </c>
      <c r="G92" s="101">
        <v>0</v>
      </c>
      <c r="H92" s="101">
        <v>0</v>
      </c>
      <c r="I92" s="100">
        <f>SUM(J92:K92)</f>
        <v>0</v>
      </c>
      <c r="J92" s="100">
        <v>0</v>
      </c>
      <c r="K92" s="100">
        <v>0</v>
      </c>
    </row>
    <row r="93" ht="21" customHeight="1" spans="1:11">
      <c r="A93" s="58">
        <v>20704</v>
      </c>
      <c r="B93" s="59" t="s">
        <v>181</v>
      </c>
      <c r="C93" s="100">
        <f>D93+I93</f>
        <v>0</v>
      </c>
      <c r="D93" s="100">
        <f>SUM(E93:H93)</f>
        <v>0</v>
      </c>
      <c r="E93" s="100">
        <f>E94</f>
        <v>0</v>
      </c>
      <c r="F93" s="100">
        <f>F94</f>
        <v>0</v>
      </c>
      <c r="G93" s="100">
        <f>G94</f>
        <v>0</v>
      </c>
      <c r="H93" s="100">
        <f>H94</f>
        <v>0</v>
      </c>
      <c r="I93" s="100">
        <f>I94</f>
        <v>0</v>
      </c>
      <c r="J93" s="100">
        <f>J94</f>
        <v>0</v>
      </c>
      <c r="K93" s="100">
        <f>K94</f>
        <v>0</v>
      </c>
    </row>
    <row r="94" ht="21" customHeight="1" spans="1:11">
      <c r="A94" s="58">
        <v>2070404</v>
      </c>
      <c r="B94" s="59" t="s">
        <v>182</v>
      </c>
      <c r="C94" s="100">
        <f>D94+I94</f>
        <v>0</v>
      </c>
      <c r="D94" s="100">
        <f>SUM(E94:H94)</f>
        <v>0</v>
      </c>
      <c r="E94" s="101">
        <v>0</v>
      </c>
      <c r="F94" s="101">
        <v>0</v>
      </c>
      <c r="G94" s="101">
        <v>0</v>
      </c>
      <c r="H94" s="101">
        <v>0</v>
      </c>
      <c r="I94" s="100">
        <f>SUM(J94:K94)</f>
        <v>0</v>
      </c>
      <c r="J94" s="100">
        <v>0</v>
      </c>
      <c r="K94" s="100">
        <v>0</v>
      </c>
    </row>
    <row r="95" ht="21" customHeight="1" spans="1:11">
      <c r="A95" s="58">
        <v>20799</v>
      </c>
      <c r="B95" s="59" t="s">
        <v>183</v>
      </c>
      <c r="C95" s="100">
        <f>D95+I95</f>
        <v>10000000</v>
      </c>
      <c r="D95" s="100">
        <f>SUM(E95:H95)</f>
        <v>0</v>
      </c>
      <c r="E95" s="100">
        <f>E96</f>
        <v>0</v>
      </c>
      <c r="F95" s="100">
        <f>F96</f>
        <v>0</v>
      </c>
      <c r="G95" s="100">
        <f>G96</f>
        <v>0</v>
      </c>
      <c r="H95" s="100">
        <f>H96</f>
        <v>0</v>
      </c>
      <c r="I95" s="100">
        <f>I96</f>
        <v>10000000</v>
      </c>
      <c r="J95" s="100">
        <f>J96</f>
        <v>10000000</v>
      </c>
      <c r="K95" s="100">
        <f>K96</f>
        <v>0</v>
      </c>
    </row>
    <row r="96" ht="21" customHeight="1" spans="1:11">
      <c r="A96" s="58">
        <v>2079999</v>
      </c>
      <c r="B96" s="59" t="s">
        <v>184</v>
      </c>
      <c r="C96" s="100">
        <f>D96+I96</f>
        <v>10000000</v>
      </c>
      <c r="D96" s="100">
        <f>SUM(E96:H96)</f>
        <v>0</v>
      </c>
      <c r="E96" s="101">
        <v>0</v>
      </c>
      <c r="F96" s="101">
        <v>0</v>
      </c>
      <c r="G96" s="101">
        <v>0</v>
      </c>
      <c r="H96" s="101">
        <v>0</v>
      </c>
      <c r="I96" s="100">
        <f>SUM(J96:K96)</f>
        <v>10000000</v>
      </c>
      <c r="J96" s="100">
        <v>10000000</v>
      </c>
      <c r="K96" s="100">
        <v>0</v>
      </c>
    </row>
    <row r="97" ht="21" customHeight="1" spans="1:11">
      <c r="A97" s="58">
        <v>208</v>
      </c>
      <c r="B97" s="59" t="s">
        <v>185</v>
      </c>
      <c r="C97" s="100">
        <f>D97+I97</f>
        <v>1733987.28</v>
      </c>
      <c r="D97" s="100">
        <f>SUM(E97:H97)</f>
        <v>1353987.28</v>
      </c>
      <c r="E97" s="100">
        <f>E98+E103+E108+E113+E116+E118+E125+E127+E132+E135+E137+E139+E141+E143+E146+E148+E150+E152</f>
        <v>1320767.28</v>
      </c>
      <c r="F97" s="100">
        <f>F98+F103+F108+F113+F116+F118+F125+F127+F132+F135+F137+F139+F141+F143+F146+F148+F150+F152</f>
        <v>33100</v>
      </c>
      <c r="G97" s="100">
        <f>G98+G103+G108+G113+G116+G118+G125+G127+G132+G135+G137+G139+G141+G143+G146+G148+G150+G152</f>
        <v>120</v>
      </c>
      <c r="H97" s="100">
        <f>H98+H103+H108+H113+H116+H118+H125+H127+H132+H135+H137+H139+H141+H143+H146+H148+H150+H152</f>
        <v>0</v>
      </c>
      <c r="I97" s="100">
        <f>I98+I103+I108+I113+I116+I118+I125+I127+I132+I135+I137+I139+I141+I143+I146+I148+I150+I152</f>
        <v>380000</v>
      </c>
      <c r="J97" s="100">
        <f>J98+J103+J108+J113+J116+J118+J125+J127+J132+J135+J137+J139+J141+J143+J146+J148+J150+J152</f>
        <v>380000</v>
      </c>
      <c r="K97" s="100">
        <f>K98+K103+K108+K113+K116+K118+K125+K127+K132+K135+K137+K139+K141+K143+K146+K148+K150+K152</f>
        <v>0</v>
      </c>
    </row>
    <row r="98" ht="21" customHeight="1" spans="1:11">
      <c r="A98" s="58">
        <v>20801</v>
      </c>
      <c r="B98" s="59" t="s">
        <v>186</v>
      </c>
      <c r="C98" s="100">
        <f>D98+I98</f>
        <v>350224.48</v>
      </c>
      <c r="D98" s="100">
        <f>SUM(E98:H98)</f>
        <v>350224.48</v>
      </c>
      <c r="E98" s="100">
        <f>SUM(E99:E102)</f>
        <v>317004.48</v>
      </c>
      <c r="F98" s="100">
        <f>SUM(F99:F102)</f>
        <v>33100</v>
      </c>
      <c r="G98" s="100">
        <f>SUM(G99:G102)</f>
        <v>120</v>
      </c>
      <c r="H98" s="100">
        <f>SUM(H99:H102)</f>
        <v>0</v>
      </c>
      <c r="I98" s="100">
        <f>SUM(I99:I102)</f>
        <v>0</v>
      </c>
      <c r="J98" s="100">
        <f>SUM(J99:J102)</f>
        <v>0</v>
      </c>
      <c r="K98" s="100">
        <f>SUM(K99:K102)</f>
        <v>0</v>
      </c>
    </row>
    <row r="99" ht="21" customHeight="1" spans="1:11">
      <c r="A99" s="58">
        <v>2080107</v>
      </c>
      <c r="B99" s="59" t="s">
        <v>187</v>
      </c>
      <c r="C99" s="100">
        <f>D99+I99</f>
        <v>0</v>
      </c>
      <c r="D99" s="100">
        <f>SUM(E99:H99)</f>
        <v>0</v>
      </c>
      <c r="E99" s="101">
        <v>0</v>
      </c>
      <c r="F99" s="101">
        <v>0</v>
      </c>
      <c r="G99" s="101">
        <v>0</v>
      </c>
      <c r="H99" s="101">
        <v>0</v>
      </c>
      <c r="I99" s="100">
        <f>SUM(J99:K99)</f>
        <v>0</v>
      </c>
      <c r="J99" s="100">
        <v>0</v>
      </c>
      <c r="K99" s="100">
        <v>0</v>
      </c>
    </row>
    <row r="100" ht="21" customHeight="1" spans="1:11">
      <c r="A100" s="58">
        <v>2080108</v>
      </c>
      <c r="B100" s="59" t="s">
        <v>188</v>
      </c>
      <c r="C100" s="100">
        <f>D100+I100</f>
        <v>0</v>
      </c>
      <c r="D100" s="100">
        <f>SUM(E100:H100)</f>
        <v>0</v>
      </c>
      <c r="E100" s="101">
        <v>0</v>
      </c>
      <c r="F100" s="101">
        <v>0</v>
      </c>
      <c r="G100" s="101">
        <v>0</v>
      </c>
      <c r="H100" s="101">
        <v>0</v>
      </c>
      <c r="I100" s="100">
        <f>SUM(J100:K100)</f>
        <v>0</v>
      </c>
      <c r="J100" s="100">
        <v>0</v>
      </c>
      <c r="K100" s="100">
        <v>0</v>
      </c>
    </row>
    <row r="101" ht="21" customHeight="1" spans="1:11">
      <c r="A101" s="58">
        <v>2080109</v>
      </c>
      <c r="B101" s="59" t="s">
        <v>189</v>
      </c>
      <c r="C101" s="100">
        <f>D101+I101</f>
        <v>350224.48</v>
      </c>
      <c r="D101" s="100">
        <f>SUM(E101:H101)</f>
        <v>350224.48</v>
      </c>
      <c r="E101" s="100">
        <v>317004.48</v>
      </c>
      <c r="F101" s="100">
        <v>33100</v>
      </c>
      <c r="G101" s="100">
        <v>120</v>
      </c>
      <c r="H101" s="100">
        <v>0</v>
      </c>
      <c r="I101" s="100">
        <f>SUM(J101:K101)</f>
        <v>0</v>
      </c>
      <c r="J101" s="100">
        <v>0</v>
      </c>
      <c r="K101" s="100">
        <v>0</v>
      </c>
    </row>
    <row r="102" ht="21" customHeight="1" spans="1:11">
      <c r="A102" s="58">
        <v>2080199</v>
      </c>
      <c r="B102" s="59" t="s">
        <v>190</v>
      </c>
      <c r="C102" s="100">
        <f>D102+I102</f>
        <v>0</v>
      </c>
      <c r="D102" s="100">
        <f>SUM(E102:H102)</f>
        <v>0</v>
      </c>
      <c r="E102" s="101">
        <v>0</v>
      </c>
      <c r="F102" s="101">
        <v>0</v>
      </c>
      <c r="G102" s="101">
        <v>0</v>
      </c>
      <c r="H102" s="101">
        <v>0</v>
      </c>
      <c r="I102" s="100">
        <f>SUM(J102:K102)</f>
        <v>0</v>
      </c>
      <c r="J102" s="100">
        <v>0</v>
      </c>
      <c r="K102" s="100">
        <v>0</v>
      </c>
    </row>
    <row r="103" ht="21" customHeight="1" spans="1:11">
      <c r="A103" s="58">
        <v>20802</v>
      </c>
      <c r="B103" s="59" t="s">
        <v>191</v>
      </c>
      <c r="C103" s="100">
        <f>D103+I103</f>
        <v>0</v>
      </c>
      <c r="D103" s="100">
        <f>SUM(E103:H103)</f>
        <v>0</v>
      </c>
      <c r="E103" s="100">
        <f>SUM(E104:E107)</f>
        <v>0</v>
      </c>
      <c r="F103" s="100">
        <f>SUM(F104:F107)</f>
        <v>0</v>
      </c>
      <c r="G103" s="100">
        <f>SUM(G104:G107)</f>
        <v>0</v>
      </c>
      <c r="H103" s="100">
        <f>SUM(H104:H107)</f>
        <v>0</v>
      </c>
      <c r="I103" s="100">
        <f>SUM(I104:I107)</f>
        <v>0</v>
      </c>
      <c r="J103" s="100">
        <f>SUM(J104:J107)</f>
        <v>0</v>
      </c>
      <c r="K103" s="100">
        <f>SUM(K104:K107)</f>
        <v>0</v>
      </c>
    </row>
    <row r="104" ht="21" customHeight="1" spans="1:11">
      <c r="A104" s="58">
        <v>2080204</v>
      </c>
      <c r="B104" s="59" t="s">
        <v>192</v>
      </c>
      <c r="C104" s="100">
        <f>D104+I104</f>
        <v>0</v>
      </c>
      <c r="D104" s="100">
        <f>SUM(E104:H104)</f>
        <v>0</v>
      </c>
      <c r="E104" s="101">
        <v>0</v>
      </c>
      <c r="F104" s="101">
        <v>0</v>
      </c>
      <c r="G104" s="101">
        <v>0</v>
      </c>
      <c r="H104" s="101">
        <v>0</v>
      </c>
      <c r="I104" s="100">
        <f>SUM(J104:K104)</f>
        <v>0</v>
      </c>
      <c r="J104" s="100">
        <v>0</v>
      </c>
      <c r="K104" s="100">
        <v>0</v>
      </c>
    </row>
    <row r="105" ht="21" customHeight="1" spans="1:11">
      <c r="A105" s="58">
        <v>2080205</v>
      </c>
      <c r="B105" s="59" t="s">
        <v>193</v>
      </c>
      <c r="C105" s="100">
        <f>D105+I105</f>
        <v>0</v>
      </c>
      <c r="D105" s="100">
        <f>SUM(E105:H105)</f>
        <v>0</v>
      </c>
      <c r="E105" s="101">
        <v>0</v>
      </c>
      <c r="F105" s="101">
        <v>0</v>
      </c>
      <c r="G105" s="101">
        <v>0</v>
      </c>
      <c r="H105" s="101">
        <v>0</v>
      </c>
      <c r="I105" s="100">
        <f>SUM(J105:K105)</f>
        <v>0</v>
      </c>
      <c r="J105" s="100">
        <v>0</v>
      </c>
      <c r="K105" s="100">
        <v>0</v>
      </c>
    </row>
    <row r="106" ht="21" customHeight="1" spans="1:11">
      <c r="A106" s="58">
        <v>2080208</v>
      </c>
      <c r="B106" s="59" t="s">
        <v>194</v>
      </c>
      <c r="C106" s="100">
        <f>D106+I106</f>
        <v>0</v>
      </c>
      <c r="D106" s="100">
        <f>SUM(E106:H106)</f>
        <v>0</v>
      </c>
      <c r="E106" s="101">
        <v>0</v>
      </c>
      <c r="F106" s="101">
        <v>0</v>
      </c>
      <c r="G106" s="101">
        <v>0</v>
      </c>
      <c r="H106" s="101">
        <v>0</v>
      </c>
      <c r="I106" s="100">
        <f>SUM(J106:K106)</f>
        <v>0</v>
      </c>
      <c r="J106" s="100">
        <v>0</v>
      </c>
      <c r="K106" s="100">
        <v>0</v>
      </c>
    </row>
    <row r="107" ht="21" customHeight="1" spans="1:11">
      <c r="A107" s="58">
        <v>2080299</v>
      </c>
      <c r="B107" s="59" t="s">
        <v>195</v>
      </c>
      <c r="C107" s="100">
        <f>D107+I107</f>
        <v>0</v>
      </c>
      <c r="D107" s="100">
        <f>SUM(E107:H107)</f>
        <v>0</v>
      </c>
      <c r="E107" s="101">
        <v>0</v>
      </c>
      <c r="F107" s="101">
        <v>0</v>
      </c>
      <c r="G107" s="101">
        <v>0</v>
      </c>
      <c r="H107" s="101">
        <v>0</v>
      </c>
      <c r="I107" s="100">
        <f>SUM(J107:K107)</f>
        <v>0</v>
      </c>
      <c r="J107" s="100">
        <v>0</v>
      </c>
      <c r="K107" s="100">
        <v>0</v>
      </c>
    </row>
    <row r="108" ht="21" customHeight="1" spans="1:11">
      <c r="A108" s="58">
        <v>20805</v>
      </c>
      <c r="B108" s="59" t="s">
        <v>196</v>
      </c>
      <c r="C108" s="100">
        <f>D108+I108</f>
        <v>1003762.8</v>
      </c>
      <c r="D108" s="100">
        <f>SUM(E108:H108)</f>
        <v>1003762.8</v>
      </c>
      <c r="E108" s="100">
        <f>SUM(E109:E112)</f>
        <v>1003762.8</v>
      </c>
      <c r="F108" s="100">
        <f>SUM(F109:F112)</f>
        <v>0</v>
      </c>
      <c r="G108" s="100">
        <f>SUM(G109:G112)</f>
        <v>0</v>
      </c>
      <c r="H108" s="100">
        <f>SUM(H109:H112)</f>
        <v>0</v>
      </c>
      <c r="I108" s="100">
        <f>SUM(I109:I112)</f>
        <v>0</v>
      </c>
      <c r="J108" s="100">
        <f>SUM(J109:J112)</f>
        <v>0</v>
      </c>
      <c r="K108" s="100">
        <f>SUM(K109:K112)</f>
        <v>0</v>
      </c>
    </row>
    <row r="109" ht="21" customHeight="1" spans="1:11">
      <c r="A109" s="58">
        <v>2080501</v>
      </c>
      <c r="B109" s="59" t="s">
        <v>197</v>
      </c>
      <c r="C109" s="100">
        <f>D109+I109</f>
        <v>0</v>
      </c>
      <c r="D109" s="100">
        <f>SUM(E109:H109)</f>
        <v>0</v>
      </c>
      <c r="E109" s="100">
        <v>0</v>
      </c>
      <c r="F109" s="100">
        <v>0</v>
      </c>
      <c r="G109" s="100">
        <v>0</v>
      </c>
      <c r="H109" s="100">
        <v>0</v>
      </c>
      <c r="I109" s="100">
        <f>SUM(J109:K109)</f>
        <v>0</v>
      </c>
      <c r="J109" s="100">
        <v>0</v>
      </c>
      <c r="K109" s="100">
        <v>0</v>
      </c>
    </row>
    <row r="110" ht="21" customHeight="1" spans="1:11">
      <c r="A110" s="58">
        <v>2080502</v>
      </c>
      <c r="B110" s="59" t="s">
        <v>198</v>
      </c>
      <c r="C110" s="100">
        <f>D110+I110</f>
        <v>0</v>
      </c>
      <c r="D110" s="100">
        <f>SUM(E110:H110)</f>
        <v>0</v>
      </c>
      <c r="E110" s="100">
        <v>0</v>
      </c>
      <c r="F110" s="100">
        <v>0</v>
      </c>
      <c r="G110" s="100">
        <v>0</v>
      </c>
      <c r="H110" s="100">
        <v>0</v>
      </c>
      <c r="I110" s="100">
        <f>SUM(J110:K110)</f>
        <v>0</v>
      </c>
      <c r="J110" s="100">
        <v>0</v>
      </c>
      <c r="K110" s="100">
        <v>0</v>
      </c>
    </row>
    <row r="111" ht="21" customHeight="1" spans="1:11">
      <c r="A111" s="63">
        <v>2080505</v>
      </c>
      <c r="B111" s="64" t="s">
        <v>199</v>
      </c>
      <c r="C111" s="100">
        <f>D111+I111</f>
        <v>923967.6</v>
      </c>
      <c r="D111" s="100">
        <f>SUM(E111:H111)</f>
        <v>923967.6</v>
      </c>
      <c r="E111" s="100">
        <v>923967.6</v>
      </c>
      <c r="F111" s="100">
        <v>0</v>
      </c>
      <c r="G111" s="100">
        <v>0</v>
      </c>
      <c r="H111" s="100">
        <v>0</v>
      </c>
      <c r="I111" s="100">
        <f>SUM(J111:K111)</f>
        <v>0</v>
      </c>
      <c r="J111" s="100">
        <v>0</v>
      </c>
      <c r="K111" s="100">
        <v>0</v>
      </c>
    </row>
    <row r="112" ht="21" customHeight="1" spans="1:11">
      <c r="A112" s="105">
        <v>2080506</v>
      </c>
      <c r="B112" s="106" t="s">
        <v>200</v>
      </c>
      <c r="C112" s="107">
        <f>D112+I112</f>
        <v>79795.2</v>
      </c>
      <c r="D112" s="107">
        <f>SUM(E112:H112)</f>
        <v>79795.2</v>
      </c>
      <c r="E112" s="107">
        <v>79795.2</v>
      </c>
      <c r="F112" s="107">
        <v>0</v>
      </c>
      <c r="G112" s="107">
        <v>0</v>
      </c>
      <c r="H112" s="107">
        <v>0</v>
      </c>
      <c r="I112" s="107">
        <f>SUM(J112:K112)</f>
        <v>0</v>
      </c>
      <c r="J112" s="107">
        <v>0</v>
      </c>
      <c r="K112" s="107">
        <v>0</v>
      </c>
    </row>
    <row r="113" ht="21" customHeight="1" spans="1:11">
      <c r="A113" s="71">
        <v>20806</v>
      </c>
      <c r="B113" s="72" t="s">
        <v>201</v>
      </c>
      <c r="C113" s="108">
        <f>D113+I113</f>
        <v>0</v>
      </c>
      <c r="D113" s="108">
        <f>SUM(E113:H113)</f>
        <v>0</v>
      </c>
      <c r="E113" s="108">
        <f>SUM(E114:E115)</f>
        <v>0</v>
      </c>
      <c r="F113" s="108">
        <f>SUM(F114:F115)</f>
        <v>0</v>
      </c>
      <c r="G113" s="108">
        <f>SUM(G114:G115)</f>
        <v>0</v>
      </c>
      <c r="H113" s="108">
        <f>SUM(H114:H115)</f>
        <v>0</v>
      </c>
      <c r="I113" s="108">
        <f>SUM(I114:I115)</f>
        <v>0</v>
      </c>
      <c r="J113" s="108">
        <f>SUM(J114:J115)</f>
        <v>0</v>
      </c>
      <c r="K113" s="108">
        <f>SUM(K114:K115)</f>
        <v>0</v>
      </c>
    </row>
    <row r="114" ht="21" customHeight="1" spans="1:11">
      <c r="A114" s="58">
        <v>2080601</v>
      </c>
      <c r="B114" s="59" t="s">
        <v>202</v>
      </c>
      <c r="C114" s="100">
        <f>D114+I114</f>
        <v>0</v>
      </c>
      <c r="D114" s="100">
        <f>SUM(E114:H114)</f>
        <v>0</v>
      </c>
      <c r="E114" s="101">
        <v>0</v>
      </c>
      <c r="F114" s="101">
        <v>0</v>
      </c>
      <c r="G114" s="101">
        <v>0</v>
      </c>
      <c r="H114" s="101">
        <v>0</v>
      </c>
      <c r="I114" s="100">
        <f>SUM(J114:K114)</f>
        <v>0</v>
      </c>
      <c r="J114" s="100">
        <v>0</v>
      </c>
      <c r="K114" s="100">
        <v>0</v>
      </c>
    </row>
    <row r="115" ht="21" customHeight="1" spans="1:11">
      <c r="A115" s="58">
        <v>2080699</v>
      </c>
      <c r="B115" s="59" t="s">
        <v>203</v>
      </c>
      <c r="C115" s="100">
        <f>D115+I115</f>
        <v>0</v>
      </c>
      <c r="D115" s="100">
        <f>SUM(E115:H115)</f>
        <v>0</v>
      </c>
      <c r="E115" s="101">
        <v>0</v>
      </c>
      <c r="F115" s="101">
        <v>0</v>
      </c>
      <c r="G115" s="101">
        <v>0</v>
      </c>
      <c r="H115" s="101">
        <v>0</v>
      </c>
      <c r="I115" s="100">
        <f>SUM(J115:K115)</f>
        <v>0</v>
      </c>
      <c r="J115" s="100">
        <v>0</v>
      </c>
      <c r="K115" s="100">
        <v>0</v>
      </c>
    </row>
    <row r="116" ht="21" customHeight="1" spans="1:11">
      <c r="A116" s="58">
        <v>20807</v>
      </c>
      <c r="B116" s="59" t="s">
        <v>204</v>
      </c>
      <c r="C116" s="100">
        <f>D116+I116</f>
        <v>0</v>
      </c>
      <c r="D116" s="100">
        <f>SUM(E116:H116)</f>
        <v>0</v>
      </c>
      <c r="E116" s="100">
        <f>E117</f>
        <v>0</v>
      </c>
      <c r="F116" s="100">
        <f>F117</f>
        <v>0</v>
      </c>
      <c r="G116" s="100">
        <f>G117</f>
        <v>0</v>
      </c>
      <c r="H116" s="100">
        <f>H117</f>
        <v>0</v>
      </c>
      <c r="I116" s="100">
        <f>I117</f>
        <v>0</v>
      </c>
      <c r="J116" s="100">
        <f>J117</f>
        <v>0</v>
      </c>
      <c r="K116" s="100">
        <f>K117</f>
        <v>0</v>
      </c>
    </row>
    <row r="117" ht="21" customHeight="1" spans="1:11">
      <c r="A117" s="58">
        <v>2080701</v>
      </c>
      <c r="B117" s="59" t="s">
        <v>205</v>
      </c>
      <c r="C117" s="100">
        <f>D117+I117</f>
        <v>0</v>
      </c>
      <c r="D117" s="100">
        <f>SUM(E117:H117)</f>
        <v>0</v>
      </c>
      <c r="E117" s="101">
        <v>0</v>
      </c>
      <c r="F117" s="101">
        <v>0</v>
      </c>
      <c r="G117" s="101">
        <v>0</v>
      </c>
      <c r="H117" s="101">
        <v>0</v>
      </c>
      <c r="I117" s="100">
        <f>SUM(J117:K117)</f>
        <v>0</v>
      </c>
      <c r="J117" s="100">
        <v>0</v>
      </c>
      <c r="K117" s="100">
        <v>0</v>
      </c>
    </row>
    <row r="118" ht="21" customHeight="1" spans="1:11">
      <c r="A118" s="58">
        <v>20808</v>
      </c>
      <c r="B118" s="59" t="s">
        <v>206</v>
      </c>
      <c r="C118" s="100">
        <f>D118+I118</f>
        <v>60000</v>
      </c>
      <c r="D118" s="100">
        <f>SUM(E118:H118)</f>
        <v>0</v>
      </c>
      <c r="E118" s="100">
        <f>SUM(E119:E124)</f>
        <v>0</v>
      </c>
      <c r="F118" s="100">
        <f>SUM(F119:F124)</f>
        <v>0</v>
      </c>
      <c r="G118" s="100">
        <f>SUM(G119:G124)</f>
        <v>0</v>
      </c>
      <c r="H118" s="100">
        <f>SUM(H119:H124)</f>
        <v>0</v>
      </c>
      <c r="I118" s="100">
        <f>SUM(I119:I124)</f>
        <v>60000</v>
      </c>
      <c r="J118" s="100">
        <f>SUM(J119:J124)</f>
        <v>60000</v>
      </c>
      <c r="K118" s="100">
        <f>SUM(K119:K124)</f>
        <v>0</v>
      </c>
    </row>
    <row r="119" ht="21" customHeight="1" spans="1:11">
      <c r="A119" s="58">
        <v>2080801</v>
      </c>
      <c r="B119" s="59" t="s">
        <v>207</v>
      </c>
      <c r="C119" s="100">
        <f>D119+I119</f>
        <v>60000</v>
      </c>
      <c r="D119" s="100">
        <f>SUM(E119:H119)</f>
        <v>0</v>
      </c>
      <c r="E119" s="101">
        <v>0</v>
      </c>
      <c r="F119" s="101">
        <v>0</v>
      </c>
      <c r="G119" s="101">
        <v>0</v>
      </c>
      <c r="H119" s="101">
        <v>0</v>
      </c>
      <c r="I119" s="100">
        <f>SUM(J119:K119)</f>
        <v>60000</v>
      </c>
      <c r="J119" s="100">
        <v>60000</v>
      </c>
      <c r="K119" s="100">
        <v>0</v>
      </c>
    </row>
    <row r="120" ht="21" customHeight="1" spans="1:11">
      <c r="A120" s="58">
        <v>2080802</v>
      </c>
      <c r="B120" s="59" t="s">
        <v>208</v>
      </c>
      <c r="C120" s="100">
        <f>D120+I120</f>
        <v>0</v>
      </c>
      <c r="D120" s="100">
        <f>SUM(E120:H120)</f>
        <v>0</v>
      </c>
      <c r="E120" s="101">
        <v>0</v>
      </c>
      <c r="F120" s="101">
        <v>0</v>
      </c>
      <c r="G120" s="101">
        <v>0</v>
      </c>
      <c r="H120" s="101">
        <v>0</v>
      </c>
      <c r="I120" s="100">
        <f>SUM(J120:K120)</f>
        <v>0</v>
      </c>
      <c r="J120" s="100">
        <v>0</v>
      </c>
      <c r="K120" s="100">
        <v>0</v>
      </c>
    </row>
    <row r="121" ht="21" customHeight="1" spans="1:11">
      <c r="A121" s="58">
        <v>2080803</v>
      </c>
      <c r="B121" s="59" t="s">
        <v>209</v>
      </c>
      <c r="C121" s="100">
        <f>D121+I121</f>
        <v>0</v>
      </c>
      <c r="D121" s="100">
        <f>SUM(E121:H121)</f>
        <v>0</v>
      </c>
      <c r="E121" s="101">
        <v>0</v>
      </c>
      <c r="F121" s="101">
        <v>0</v>
      </c>
      <c r="G121" s="101">
        <v>0</v>
      </c>
      <c r="H121" s="101">
        <v>0</v>
      </c>
      <c r="I121" s="100">
        <f>SUM(J121:K121)</f>
        <v>0</v>
      </c>
      <c r="J121" s="100">
        <v>0</v>
      </c>
      <c r="K121" s="100">
        <v>0</v>
      </c>
    </row>
    <row r="122" ht="21" customHeight="1" spans="1:11">
      <c r="A122" s="58">
        <v>2080805</v>
      </c>
      <c r="B122" s="59" t="s">
        <v>210</v>
      </c>
      <c r="C122" s="100">
        <f>D122+I122</f>
        <v>0</v>
      </c>
      <c r="D122" s="100">
        <f>SUM(E122:H122)</f>
        <v>0</v>
      </c>
      <c r="E122" s="101">
        <v>0</v>
      </c>
      <c r="F122" s="101">
        <v>0</v>
      </c>
      <c r="G122" s="101">
        <v>0</v>
      </c>
      <c r="H122" s="101">
        <v>0</v>
      </c>
      <c r="I122" s="100">
        <f>SUM(J122:K122)</f>
        <v>0</v>
      </c>
      <c r="J122" s="100">
        <v>0</v>
      </c>
      <c r="K122" s="100">
        <v>0</v>
      </c>
    </row>
    <row r="123" ht="21" customHeight="1" spans="1:11">
      <c r="A123" s="58">
        <v>2080806</v>
      </c>
      <c r="B123" s="59" t="s">
        <v>211</v>
      </c>
      <c r="C123" s="100">
        <f>D123+I123</f>
        <v>0</v>
      </c>
      <c r="D123" s="100">
        <f>SUM(E123:H123)</f>
        <v>0</v>
      </c>
      <c r="E123" s="101">
        <v>0</v>
      </c>
      <c r="F123" s="101">
        <v>0</v>
      </c>
      <c r="G123" s="101">
        <v>0</v>
      </c>
      <c r="H123" s="101">
        <v>0</v>
      </c>
      <c r="I123" s="100">
        <f>SUM(J123:K123)</f>
        <v>0</v>
      </c>
      <c r="J123" s="100">
        <v>0</v>
      </c>
      <c r="K123" s="100">
        <v>0</v>
      </c>
    </row>
    <row r="124" ht="21" customHeight="1" spans="1:11">
      <c r="A124" s="58">
        <v>2080899</v>
      </c>
      <c r="B124" s="59" t="s">
        <v>212</v>
      </c>
      <c r="C124" s="100">
        <f>D124+I124</f>
        <v>0</v>
      </c>
      <c r="D124" s="100">
        <f>SUM(E124:H124)</f>
        <v>0</v>
      </c>
      <c r="E124" s="101">
        <v>0</v>
      </c>
      <c r="F124" s="101">
        <v>0</v>
      </c>
      <c r="G124" s="101">
        <v>0</v>
      </c>
      <c r="H124" s="101">
        <v>0</v>
      </c>
      <c r="I124" s="100">
        <f>SUM(J124:K124)</f>
        <v>0</v>
      </c>
      <c r="J124" s="100">
        <v>0</v>
      </c>
      <c r="K124" s="100">
        <v>0</v>
      </c>
    </row>
    <row r="125" ht="21" customHeight="1" spans="1:11">
      <c r="A125" s="58">
        <v>20809</v>
      </c>
      <c r="B125" s="59" t="s">
        <v>213</v>
      </c>
      <c r="C125" s="100">
        <f>D125+I125</f>
        <v>0</v>
      </c>
      <c r="D125" s="100">
        <f>SUM(E125:H125)</f>
        <v>0</v>
      </c>
      <c r="E125" s="100">
        <f>E126</f>
        <v>0</v>
      </c>
      <c r="F125" s="100">
        <f>F126</f>
        <v>0</v>
      </c>
      <c r="G125" s="100">
        <f>G126</f>
        <v>0</v>
      </c>
      <c r="H125" s="100">
        <f>H126</f>
        <v>0</v>
      </c>
      <c r="I125" s="100">
        <f>I126</f>
        <v>0</v>
      </c>
      <c r="J125" s="100">
        <f>J126</f>
        <v>0</v>
      </c>
      <c r="K125" s="100">
        <f>K126</f>
        <v>0</v>
      </c>
    </row>
    <row r="126" ht="21" customHeight="1" spans="1:11">
      <c r="A126" s="58">
        <v>2080901</v>
      </c>
      <c r="B126" s="59" t="s">
        <v>214</v>
      </c>
      <c r="C126" s="100">
        <f>D126+I126</f>
        <v>0</v>
      </c>
      <c r="D126" s="100">
        <f>SUM(E126:H126)</f>
        <v>0</v>
      </c>
      <c r="E126" s="101">
        <v>0</v>
      </c>
      <c r="F126" s="101">
        <v>0</v>
      </c>
      <c r="G126" s="101">
        <v>0</v>
      </c>
      <c r="H126" s="101">
        <v>0</v>
      </c>
      <c r="I126" s="100">
        <f>SUM(J126:K126)</f>
        <v>0</v>
      </c>
      <c r="J126" s="100">
        <v>0</v>
      </c>
      <c r="K126" s="100">
        <v>0</v>
      </c>
    </row>
    <row r="127" ht="21" customHeight="1" spans="1:11">
      <c r="A127" s="58">
        <v>20810</v>
      </c>
      <c r="B127" s="59" t="s">
        <v>215</v>
      </c>
      <c r="C127" s="100">
        <f>D127+I127</f>
        <v>60000</v>
      </c>
      <c r="D127" s="100">
        <f>SUM(E127:H127)</f>
        <v>0</v>
      </c>
      <c r="E127" s="100">
        <f>SUM(E128:E131)</f>
        <v>0</v>
      </c>
      <c r="F127" s="100">
        <f>SUM(F128:F131)</f>
        <v>0</v>
      </c>
      <c r="G127" s="100">
        <f>SUM(G128:G131)</f>
        <v>0</v>
      </c>
      <c r="H127" s="100">
        <f>SUM(H128:H131)</f>
        <v>0</v>
      </c>
      <c r="I127" s="100">
        <f>SUM(I128:I131)</f>
        <v>60000</v>
      </c>
      <c r="J127" s="100">
        <f>SUM(J128:J131)</f>
        <v>60000</v>
      </c>
      <c r="K127" s="100">
        <f>SUM(K128:K131)</f>
        <v>0</v>
      </c>
    </row>
    <row r="128" ht="21" customHeight="1" spans="1:11">
      <c r="A128" s="58">
        <v>2081002</v>
      </c>
      <c r="B128" s="59" t="s">
        <v>216</v>
      </c>
      <c r="C128" s="100">
        <f>D128+I128</f>
        <v>0</v>
      </c>
      <c r="D128" s="100">
        <f>SUM(E128:H128)</f>
        <v>0</v>
      </c>
      <c r="E128" s="101">
        <v>0</v>
      </c>
      <c r="F128" s="101">
        <v>0</v>
      </c>
      <c r="G128" s="101">
        <v>0</v>
      </c>
      <c r="H128" s="101">
        <v>0</v>
      </c>
      <c r="I128" s="100">
        <f>SUM(J128:K128)</f>
        <v>0</v>
      </c>
      <c r="J128" s="100">
        <v>0</v>
      </c>
      <c r="K128" s="100">
        <v>0</v>
      </c>
    </row>
    <row r="129" ht="21" customHeight="1" spans="1:11">
      <c r="A129" s="58">
        <v>2081004</v>
      </c>
      <c r="B129" s="59" t="s">
        <v>217</v>
      </c>
      <c r="C129" s="100">
        <f>D129+I129</f>
        <v>60000</v>
      </c>
      <c r="D129" s="100">
        <f>SUM(E129:H129)</f>
        <v>0</v>
      </c>
      <c r="E129" s="101">
        <v>0</v>
      </c>
      <c r="F129" s="101">
        <v>0</v>
      </c>
      <c r="G129" s="101">
        <v>0</v>
      </c>
      <c r="H129" s="101">
        <v>0</v>
      </c>
      <c r="I129" s="100">
        <f>SUM(J129:K129)</f>
        <v>60000</v>
      </c>
      <c r="J129" s="100">
        <v>60000</v>
      </c>
      <c r="K129" s="100">
        <v>0</v>
      </c>
    </row>
    <row r="130" ht="21" customHeight="1" spans="1:11">
      <c r="A130" s="58">
        <v>2081005</v>
      </c>
      <c r="B130" s="59" t="s">
        <v>218</v>
      </c>
      <c r="C130" s="100">
        <f>D130+I130</f>
        <v>0</v>
      </c>
      <c r="D130" s="100">
        <f>SUM(E130:H130)</f>
        <v>0</v>
      </c>
      <c r="E130" s="101">
        <v>0</v>
      </c>
      <c r="F130" s="101">
        <v>0</v>
      </c>
      <c r="G130" s="101">
        <v>0</v>
      </c>
      <c r="H130" s="101">
        <v>0</v>
      </c>
      <c r="I130" s="100">
        <f>SUM(J130:K130)</f>
        <v>0</v>
      </c>
      <c r="J130" s="100">
        <v>0</v>
      </c>
      <c r="K130" s="100">
        <v>0</v>
      </c>
    </row>
    <row r="131" ht="21" customHeight="1" spans="1:11">
      <c r="A131" s="58">
        <v>2081099</v>
      </c>
      <c r="B131" s="59" t="s">
        <v>219</v>
      </c>
      <c r="C131" s="100">
        <f>D131+I131</f>
        <v>0</v>
      </c>
      <c r="D131" s="100">
        <f>SUM(E131:H131)</f>
        <v>0</v>
      </c>
      <c r="E131" s="101">
        <v>0</v>
      </c>
      <c r="F131" s="101">
        <v>0</v>
      </c>
      <c r="G131" s="101">
        <v>0</v>
      </c>
      <c r="H131" s="101">
        <v>0</v>
      </c>
      <c r="I131" s="100">
        <f>SUM(J131:K131)</f>
        <v>0</v>
      </c>
      <c r="J131" s="100">
        <v>0</v>
      </c>
      <c r="K131" s="100">
        <v>0</v>
      </c>
    </row>
    <row r="132" ht="21" customHeight="1" spans="1:11">
      <c r="A132" s="58">
        <v>20811</v>
      </c>
      <c r="B132" s="59" t="s">
        <v>220</v>
      </c>
      <c r="C132" s="100">
        <f>D132+I132</f>
        <v>60000</v>
      </c>
      <c r="D132" s="100">
        <f>SUM(E132:H132)</f>
        <v>0</v>
      </c>
      <c r="E132" s="100">
        <f>SUM(E133:E134)</f>
        <v>0</v>
      </c>
      <c r="F132" s="100">
        <f>SUM(F133:F134)</f>
        <v>0</v>
      </c>
      <c r="G132" s="100">
        <f>SUM(G133:G134)</f>
        <v>0</v>
      </c>
      <c r="H132" s="100">
        <f>SUM(H133:H134)</f>
        <v>0</v>
      </c>
      <c r="I132" s="100">
        <f>SUM(I133:I134)</f>
        <v>60000</v>
      </c>
      <c r="J132" s="100">
        <f>SUM(J133:J134)</f>
        <v>60000</v>
      </c>
      <c r="K132" s="100">
        <f>SUM(K133:K134)</f>
        <v>0</v>
      </c>
    </row>
    <row r="133" ht="21" customHeight="1" spans="1:11">
      <c r="A133" s="58">
        <v>2081105</v>
      </c>
      <c r="B133" s="59" t="s">
        <v>221</v>
      </c>
      <c r="C133" s="100">
        <f>D133+I133</f>
        <v>0</v>
      </c>
      <c r="D133" s="100">
        <f>SUM(E133:H133)</f>
        <v>0</v>
      </c>
      <c r="E133" s="101">
        <v>0</v>
      </c>
      <c r="F133" s="101">
        <v>0</v>
      </c>
      <c r="G133" s="101">
        <v>0</v>
      </c>
      <c r="H133" s="101">
        <v>0</v>
      </c>
      <c r="I133" s="100">
        <f>SUM(J133:K133)</f>
        <v>0</v>
      </c>
      <c r="J133" s="100">
        <v>0</v>
      </c>
      <c r="K133" s="100">
        <v>0</v>
      </c>
    </row>
    <row r="134" ht="21" customHeight="1" spans="1:11">
      <c r="A134" s="58">
        <v>2081199</v>
      </c>
      <c r="B134" s="59" t="s">
        <v>222</v>
      </c>
      <c r="C134" s="100">
        <f>D134+I134</f>
        <v>60000</v>
      </c>
      <c r="D134" s="100">
        <f>SUM(E134:H134)</f>
        <v>0</v>
      </c>
      <c r="E134" s="101">
        <v>0</v>
      </c>
      <c r="F134" s="101">
        <v>0</v>
      </c>
      <c r="G134" s="101">
        <v>0</v>
      </c>
      <c r="H134" s="101">
        <v>0</v>
      </c>
      <c r="I134" s="100">
        <f>SUM(J134:K134)</f>
        <v>60000</v>
      </c>
      <c r="J134" s="100">
        <v>60000</v>
      </c>
      <c r="K134" s="100">
        <v>0</v>
      </c>
    </row>
    <row r="135" ht="21" customHeight="1" spans="1:11">
      <c r="A135" s="58">
        <v>20815</v>
      </c>
      <c r="B135" s="59" t="s">
        <v>223</v>
      </c>
      <c r="C135" s="100">
        <f>D135+I135</f>
        <v>0</v>
      </c>
      <c r="D135" s="100">
        <f>SUM(E135:H135)</f>
        <v>0</v>
      </c>
      <c r="E135" s="100">
        <f>E136</f>
        <v>0</v>
      </c>
      <c r="F135" s="100">
        <f>F136</f>
        <v>0</v>
      </c>
      <c r="G135" s="100">
        <f>G136</f>
        <v>0</v>
      </c>
      <c r="H135" s="100">
        <f>H136</f>
        <v>0</v>
      </c>
      <c r="I135" s="100">
        <f>I136</f>
        <v>0</v>
      </c>
      <c r="J135" s="100">
        <f>J136</f>
        <v>0</v>
      </c>
      <c r="K135" s="100">
        <f>K136</f>
        <v>0</v>
      </c>
    </row>
    <row r="136" ht="21" customHeight="1" spans="1:11">
      <c r="A136" s="58">
        <v>2081599</v>
      </c>
      <c r="B136" s="59" t="s">
        <v>224</v>
      </c>
      <c r="C136" s="100">
        <f>D136+I136</f>
        <v>0</v>
      </c>
      <c r="D136" s="100">
        <f>SUM(E136:H136)</f>
        <v>0</v>
      </c>
      <c r="E136" s="101">
        <v>0</v>
      </c>
      <c r="F136" s="101">
        <v>0</v>
      </c>
      <c r="G136" s="101">
        <v>0</v>
      </c>
      <c r="H136" s="101">
        <v>0</v>
      </c>
      <c r="I136" s="100">
        <f>SUM(J136:K136)</f>
        <v>0</v>
      </c>
      <c r="J136" s="100">
        <v>0</v>
      </c>
      <c r="K136" s="100">
        <v>0</v>
      </c>
    </row>
    <row r="137" ht="21" customHeight="1" spans="1:11">
      <c r="A137" s="58">
        <v>20816</v>
      </c>
      <c r="B137" s="59" t="s">
        <v>225</v>
      </c>
      <c r="C137" s="100">
        <f>D137+I137</f>
        <v>0</v>
      </c>
      <c r="D137" s="100">
        <f>SUM(E137:H137)</f>
        <v>0</v>
      </c>
      <c r="E137" s="100">
        <f>E138</f>
        <v>0</v>
      </c>
      <c r="F137" s="100">
        <f>F138</f>
        <v>0</v>
      </c>
      <c r="G137" s="100">
        <f>G138</f>
        <v>0</v>
      </c>
      <c r="H137" s="100">
        <f>H138</f>
        <v>0</v>
      </c>
      <c r="I137" s="100">
        <f>I138</f>
        <v>0</v>
      </c>
      <c r="J137" s="100">
        <f>J138</f>
        <v>0</v>
      </c>
      <c r="K137" s="100">
        <f>K138</f>
        <v>0</v>
      </c>
    </row>
    <row r="138" ht="21" customHeight="1" spans="1:11">
      <c r="A138" s="58">
        <v>2081699</v>
      </c>
      <c r="B138" s="59" t="s">
        <v>226</v>
      </c>
      <c r="C138" s="100">
        <f>D138+I138</f>
        <v>0</v>
      </c>
      <c r="D138" s="100">
        <f>SUM(E138:H138)</f>
        <v>0</v>
      </c>
      <c r="E138" s="101">
        <v>0</v>
      </c>
      <c r="F138" s="101">
        <v>0</v>
      </c>
      <c r="G138" s="101">
        <v>0</v>
      </c>
      <c r="H138" s="101">
        <v>0</v>
      </c>
      <c r="I138" s="100">
        <f>SUM(J138:K138)</f>
        <v>0</v>
      </c>
      <c r="J138" s="100">
        <v>0</v>
      </c>
      <c r="K138" s="100">
        <v>0</v>
      </c>
    </row>
    <row r="139" ht="21" customHeight="1" spans="1:11">
      <c r="A139" s="58">
        <v>20820</v>
      </c>
      <c r="B139" s="59" t="s">
        <v>227</v>
      </c>
      <c r="C139" s="100">
        <f>D139+I139</f>
        <v>200000</v>
      </c>
      <c r="D139" s="100">
        <f>SUM(E139:H139)</f>
        <v>0</v>
      </c>
      <c r="E139" s="100">
        <f>E140</f>
        <v>0</v>
      </c>
      <c r="F139" s="100">
        <f>F140</f>
        <v>0</v>
      </c>
      <c r="G139" s="100">
        <f>G140</f>
        <v>0</v>
      </c>
      <c r="H139" s="100">
        <f>H140</f>
        <v>0</v>
      </c>
      <c r="I139" s="100">
        <f>I140</f>
        <v>200000</v>
      </c>
      <c r="J139" s="100">
        <f>J140</f>
        <v>200000</v>
      </c>
      <c r="K139" s="100">
        <f>K140</f>
        <v>0</v>
      </c>
    </row>
    <row r="140" ht="21" customHeight="1" spans="1:11">
      <c r="A140" s="58">
        <v>2082001</v>
      </c>
      <c r="B140" s="59" t="s">
        <v>228</v>
      </c>
      <c r="C140" s="100">
        <f>D140+I140</f>
        <v>200000</v>
      </c>
      <c r="D140" s="100">
        <f>SUM(E140:H140)</f>
        <v>0</v>
      </c>
      <c r="E140" s="101">
        <v>0</v>
      </c>
      <c r="F140" s="101">
        <v>0</v>
      </c>
      <c r="G140" s="101">
        <v>0</v>
      </c>
      <c r="H140" s="101">
        <v>0</v>
      </c>
      <c r="I140" s="100">
        <f>SUM(J140:K140)</f>
        <v>200000</v>
      </c>
      <c r="J140" s="100">
        <v>200000</v>
      </c>
      <c r="K140" s="100">
        <v>0</v>
      </c>
    </row>
    <row r="141" ht="21" customHeight="1" spans="1:11">
      <c r="A141" s="58">
        <v>20821</v>
      </c>
      <c r="B141" s="59" t="s">
        <v>229</v>
      </c>
      <c r="C141" s="100">
        <f>D141+I141</f>
        <v>0</v>
      </c>
      <c r="D141" s="100">
        <f>SUM(E141:H141)</f>
        <v>0</v>
      </c>
      <c r="E141" s="100">
        <f>E142</f>
        <v>0</v>
      </c>
      <c r="F141" s="100">
        <f>F142</f>
        <v>0</v>
      </c>
      <c r="G141" s="100">
        <f>G142</f>
        <v>0</v>
      </c>
      <c r="H141" s="100">
        <f>H142</f>
        <v>0</v>
      </c>
      <c r="I141" s="100">
        <f>I142</f>
        <v>0</v>
      </c>
      <c r="J141" s="100">
        <f>J142</f>
        <v>0</v>
      </c>
      <c r="K141" s="100">
        <f>K142</f>
        <v>0</v>
      </c>
    </row>
    <row r="142" ht="21" customHeight="1" spans="1:11">
      <c r="A142" s="58">
        <v>2082102</v>
      </c>
      <c r="B142" s="59" t="s">
        <v>230</v>
      </c>
      <c r="C142" s="100">
        <f>D142+I142</f>
        <v>0</v>
      </c>
      <c r="D142" s="100">
        <f>SUM(E142:H142)</f>
        <v>0</v>
      </c>
      <c r="E142" s="101">
        <v>0</v>
      </c>
      <c r="F142" s="101">
        <v>0</v>
      </c>
      <c r="G142" s="101">
        <v>0</v>
      </c>
      <c r="H142" s="101">
        <v>0</v>
      </c>
      <c r="I142" s="100">
        <f>SUM(J142:K142)</f>
        <v>0</v>
      </c>
      <c r="J142" s="100">
        <v>0</v>
      </c>
      <c r="K142" s="100">
        <v>0</v>
      </c>
    </row>
    <row r="143" ht="21" customHeight="1" spans="1:11">
      <c r="A143" s="58">
        <v>20822</v>
      </c>
      <c r="B143" s="59" t="s">
        <v>231</v>
      </c>
      <c r="C143" s="100">
        <f>D143+I143</f>
        <v>0</v>
      </c>
      <c r="D143" s="100">
        <f>SUM(E143:H143)</f>
        <v>0</v>
      </c>
      <c r="E143" s="100">
        <f>SUM(E144:E145)</f>
        <v>0</v>
      </c>
      <c r="F143" s="100">
        <f>SUM(F144:F145)</f>
        <v>0</v>
      </c>
      <c r="G143" s="100">
        <f>SUM(G144:G145)</f>
        <v>0</v>
      </c>
      <c r="H143" s="100">
        <f>SUM(H144:H145)</f>
        <v>0</v>
      </c>
      <c r="I143" s="100">
        <f>SUM(I144:I145)</f>
        <v>0</v>
      </c>
      <c r="J143" s="100">
        <f>SUM(J144:J145)</f>
        <v>0</v>
      </c>
      <c r="K143" s="100">
        <f>SUM(K144:K145)</f>
        <v>0</v>
      </c>
    </row>
    <row r="144" ht="21" customHeight="1" spans="1:11">
      <c r="A144" s="58">
        <v>2082201</v>
      </c>
      <c r="B144" s="59" t="s">
        <v>232</v>
      </c>
      <c r="C144" s="100">
        <f>D144+I144</f>
        <v>0</v>
      </c>
      <c r="D144" s="100">
        <f>SUM(E144:H144)</f>
        <v>0</v>
      </c>
      <c r="E144" s="101">
        <v>0</v>
      </c>
      <c r="F144" s="101">
        <v>0</v>
      </c>
      <c r="G144" s="101">
        <v>0</v>
      </c>
      <c r="H144" s="101">
        <v>0</v>
      </c>
      <c r="I144" s="100">
        <f>SUM(J144:K144)</f>
        <v>0</v>
      </c>
      <c r="J144" s="100">
        <v>0</v>
      </c>
      <c r="K144" s="100">
        <v>0</v>
      </c>
    </row>
    <row r="145" ht="21" customHeight="1" spans="1:11">
      <c r="A145" s="58">
        <v>2082202</v>
      </c>
      <c r="B145" s="59" t="s">
        <v>233</v>
      </c>
      <c r="C145" s="100">
        <f>D145+I145</f>
        <v>0</v>
      </c>
      <c r="D145" s="100">
        <f>SUM(E145:H145)</f>
        <v>0</v>
      </c>
      <c r="E145" s="101">
        <v>0</v>
      </c>
      <c r="F145" s="101">
        <v>0</v>
      </c>
      <c r="G145" s="101">
        <v>0</v>
      </c>
      <c r="H145" s="101">
        <v>0</v>
      </c>
      <c r="I145" s="100">
        <f>SUM(J145:K145)</f>
        <v>0</v>
      </c>
      <c r="J145" s="100">
        <v>0</v>
      </c>
      <c r="K145" s="100">
        <v>0</v>
      </c>
    </row>
    <row r="146" ht="21" customHeight="1" spans="1:11">
      <c r="A146" s="58">
        <v>20823</v>
      </c>
      <c r="B146" s="59" t="s">
        <v>234</v>
      </c>
      <c r="C146" s="100">
        <f>D146+I146</f>
        <v>0</v>
      </c>
      <c r="D146" s="100">
        <f>SUM(E146:H146)</f>
        <v>0</v>
      </c>
      <c r="E146" s="100">
        <f>E147</f>
        <v>0</v>
      </c>
      <c r="F146" s="100">
        <f>F147</f>
        <v>0</v>
      </c>
      <c r="G146" s="100">
        <f>G147</f>
        <v>0</v>
      </c>
      <c r="H146" s="100">
        <f>H147</f>
        <v>0</v>
      </c>
      <c r="I146" s="100">
        <f>I147</f>
        <v>0</v>
      </c>
      <c r="J146" s="100">
        <f>J147</f>
        <v>0</v>
      </c>
      <c r="K146" s="100">
        <f>K147</f>
        <v>0</v>
      </c>
    </row>
    <row r="147" ht="21" customHeight="1" spans="1:11">
      <c r="A147" s="58">
        <v>2082301</v>
      </c>
      <c r="B147" s="59" t="s">
        <v>232</v>
      </c>
      <c r="C147" s="100">
        <f>D147+I147</f>
        <v>0</v>
      </c>
      <c r="D147" s="100">
        <f>SUM(E147:H147)</f>
        <v>0</v>
      </c>
      <c r="E147" s="101">
        <v>0</v>
      </c>
      <c r="F147" s="101">
        <v>0</v>
      </c>
      <c r="G147" s="101">
        <v>0</v>
      </c>
      <c r="H147" s="101">
        <v>0</v>
      </c>
      <c r="I147" s="100">
        <f>SUM(J147:K147)</f>
        <v>0</v>
      </c>
      <c r="J147" s="100">
        <v>0</v>
      </c>
      <c r="K147" s="100">
        <v>0</v>
      </c>
    </row>
    <row r="148" ht="21" customHeight="1" spans="1:11">
      <c r="A148" s="58">
        <v>20825</v>
      </c>
      <c r="B148" s="59" t="s">
        <v>235</v>
      </c>
      <c r="C148" s="100">
        <f>D148+I148</f>
        <v>0</v>
      </c>
      <c r="D148" s="100">
        <f>SUM(E148:H148)</f>
        <v>0</v>
      </c>
      <c r="E148" s="100">
        <f>E149</f>
        <v>0</v>
      </c>
      <c r="F148" s="100">
        <f>F149</f>
        <v>0</v>
      </c>
      <c r="G148" s="100">
        <f>G149</f>
        <v>0</v>
      </c>
      <c r="H148" s="100">
        <f>H149</f>
        <v>0</v>
      </c>
      <c r="I148" s="100">
        <f>I149</f>
        <v>0</v>
      </c>
      <c r="J148" s="100">
        <f>J149</f>
        <v>0</v>
      </c>
      <c r="K148" s="100">
        <f>K149</f>
        <v>0</v>
      </c>
    </row>
    <row r="149" ht="21" customHeight="1" spans="1:11">
      <c r="A149" s="58">
        <v>2082502</v>
      </c>
      <c r="B149" s="59" t="s">
        <v>236</v>
      </c>
      <c r="C149" s="100">
        <f>D149+I149</f>
        <v>0</v>
      </c>
      <c r="D149" s="100">
        <f>SUM(E149:H149)</f>
        <v>0</v>
      </c>
      <c r="E149" s="101">
        <v>0</v>
      </c>
      <c r="F149" s="101">
        <v>0</v>
      </c>
      <c r="G149" s="101">
        <v>0</v>
      </c>
      <c r="H149" s="101">
        <v>0</v>
      </c>
      <c r="I149" s="100">
        <f>SUM(J149:K149)</f>
        <v>0</v>
      </c>
      <c r="J149" s="100">
        <v>0</v>
      </c>
      <c r="K149" s="100">
        <v>0</v>
      </c>
    </row>
    <row r="150" ht="21" customHeight="1" spans="1:11">
      <c r="A150" s="58">
        <v>20860</v>
      </c>
      <c r="B150" s="59" t="s">
        <v>237</v>
      </c>
      <c r="C150" s="100">
        <f>D150+I150</f>
        <v>0</v>
      </c>
      <c r="D150" s="100">
        <f>SUM(E150:H150)</f>
        <v>0</v>
      </c>
      <c r="E150" s="100">
        <f>E151</f>
        <v>0</v>
      </c>
      <c r="F150" s="100">
        <f>F151</f>
        <v>0</v>
      </c>
      <c r="G150" s="100">
        <f>G151</f>
        <v>0</v>
      </c>
      <c r="H150" s="100">
        <f>H151</f>
        <v>0</v>
      </c>
      <c r="I150" s="100">
        <f>I151</f>
        <v>0</v>
      </c>
      <c r="J150" s="100">
        <f>J151</f>
        <v>0</v>
      </c>
      <c r="K150" s="100">
        <f>K151</f>
        <v>0</v>
      </c>
    </row>
    <row r="151" ht="21" customHeight="1" spans="1:11">
      <c r="A151" s="58">
        <v>2086099</v>
      </c>
      <c r="B151" s="59" t="s">
        <v>238</v>
      </c>
      <c r="C151" s="100">
        <f>D151+I151</f>
        <v>0</v>
      </c>
      <c r="D151" s="100">
        <f>SUM(E151:H151)</f>
        <v>0</v>
      </c>
      <c r="E151" s="101">
        <v>0</v>
      </c>
      <c r="F151" s="101">
        <v>0</v>
      </c>
      <c r="G151" s="101">
        <v>0</v>
      </c>
      <c r="H151" s="101">
        <v>0</v>
      </c>
      <c r="I151" s="100">
        <f>SUM(J151:K151)</f>
        <v>0</v>
      </c>
      <c r="J151" s="100">
        <v>0</v>
      </c>
      <c r="K151" s="100">
        <v>0</v>
      </c>
    </row>
    <row r="152" ht="21" customHeight="1" spans="1:11">
      <c r="A152" s="58">
        <v>20899</v>
      </c>
      <c r="B152" s="59" t="s">
        <v>239</v>
      </c>
      <c r="C152" s="100">
        <f>D152+I152</f>
        <v>0</v>
      </c>
      <c r="D152" s="100">
        <f>SUM(E152:H152)</f>
        <v>0</v>
      </c>
      <c r="E152" s="100">
        <f>E153</f>
        <v>0</v>
      </c>
      <c r="F152" s="100">
        <f>F153</f>
        <v>0</v>
      </c>
      <c r="G152" s="100">
        <f>G153</f>
        <v>0</v>
      </c>
      <c r="H152" s="100">
        <f>H153</f>
        <v>0</v>
      </c>
      <c r="I152" s="100">
        <f>I153</f>
        <v>0</v>
      </c>
      <c r="J152" s="100">
        <f>J153</f>
        <v>0</v>
      </c>
      <c r="K152" s="100">
        <f>K153</f>
        <v>0</v>
      </c>
    </row>
    <row r="153" ht="21" customHeight="1" spans="1:11">
      <c r="A153" s="58">
        <v>2089901</v>
      </c>
      <c r="B153" s="59" t="s">
        <v>240</v>
      </c>
      <c r="C153" s="100">
        <f>D153+I153</f>
        <v>0</v>
      </c>
      <c r="D153" s="100">
        <f>SUM(E153:H153)</f>
        <v>0</v>
      </c>
      <c r="E153" s="101">
        <v>0</v>
      </c>
      <c r="F153" s="101">
        <v>0</v>
      </c>
      <c r="G153" s="101">
        <v>0</v>
      </c>
      <c r="H153" s="101">
        <v>0</v>
      </c>
      <c r="I153" s="100">
        <f>SUM(J153:K153)</f>
        <v>0</v>
      </c>
      <c r="J153" s="100">
        <v>0</v>
      </c>
      <c r="K153" s="100">
        <v>0</v>
      </c>
    </row>
    <row r="154" ht="21" customHeight="1" spans="1:11">
      <c r="A154" s="58">
        <v>210</v>
      </c>
      <c r="B154" s="59" t="s">
        <v>241</v>
      </c>
      <c r="C154" s="100">
        <f>D154+I154</f>
        <v>2417850.89</v>
      </c>
      <c r="D154" s="100">
        <f>SUM(E154:H154)</f>
        <v>867850.89</v>
      </c>
      <c r="E154" s="100">
        <f>E155+E157+E160+E164+E168+E171+E173</f>
        <v>755850.89</v>
      </c>
      <c r="F154" s="100">
        <f>F155+F157+F160+F164+F168+F171+F173</f>
        <v>112000</v>
      </c>
      <c r="G154" s="100">
        <f>G155+G157+G160+G164+G168+G171+G173</f>
        <v>0</v>
      </c>
      <c r="H154" s="100">
        <f>H155+H157+H160+H164+H168+H171+H173</f>
        <v>0</v>
      </c>
      <c r="I154" s="100">
        <f>I155+I157+I160+I164+I168+I171+I173</f>
        <v>1550000</v>
      </c>
      <c r="J154" s="100">
        <f>J155+J157+J160+J164+J168+J171+J173</f>
        <v>1550000</v>
      </c>
      <c r="K154" s="100">
        <f>K155+K157+K160+K164+K168+K171+K173</f>
        <v>0</v>
      </c>
    </row>
    <row r="155" ht="21" customHeight="1" spans="1:11">
      <c r="A155" s="58">
        <v>21003</v>
      </c>
      <c r="B155" s="59" t="s">
        <v>242</v>
      </c>
      <c r="C155" s="100">
        <f>D155+I155</f>
        <v>1000000</v>
      </c>
      <c r="D155" s="100">
        <f>SUM(E155:H155)</f>
        <v>0</v>
      </c>
      <c r="E155" s="100">
        <f>E156</f>
        <v>0</v>
      </c>
      <c r="F155" s="100">
        <f>F156</f>
        <v>0</v>
      </c>
      <c r="G155" s="100">
        <f>G156</f>
        <v>0</v>
      </c>
      <c r="H155" s="100">
        <f>H156</f>
        <v>0</v>
      </c>
      <c r="I155" s="100">
        <f>I156</f>
        <v>1000000</v>
      </c>
      <c r="J155" s="100">
        <f>J156</f>
        <v>1000000</v>
      </c>
      <c r="K155" s="100">
        <f>K156</f>
        <v>0</v>
      </c>
    </row>
    <row r="156" ht="21" customHeight="1" spans="1:11">
      <c r="A156" s="58">
        <v>2100302</v>
      </c>
      <c r="B156" s="59" t="s">
        <v>243</v>
      </c>
      <c r="C156" s="100">
        <f>D156+I156</f>
        <v>1000000</v>
      </c>
      <c r="D156" s="100">
        <f>SUM(E156:H156)</f>
        <v>0</v>
      </c>
      <c r="E156" s="101">
        <v>0</v>
      </c>
      <c r="F156" s="101">
        <v>0</v>
      </c>
      <c r="G156" s="101">
        <v>0</v>
      </c>
      <c r="H156" s="101">
        <v>0</v>
      </c>
      <c r="I156" s="100">
        <f>SUM(J156:K156)</f>
        <v>1000000</v>
      </c>
      <c r="J156" s="100">
        <v>1000000</v>
      </c>
      <c r="K156" s="100">
        <v>0</v>
      </c>
    </row>
    <row r="157" ht="21" customHeight="1" spans="1:11">
      <c r="A157" s="58">
        <v>21004</v>
      </c>
      <c r="B157" s="59" t="s">
        <v>244</v>
      </c>
      <c r="C157" s="100">
        <f>D157+I157</f>
        <v>0</v>
      </c>
      <c r="D157" s="100">
        <f>SUM(E157:H157)</f>
        <v>0</v>
      </c>
      <c r="E157" s="100">
        <f>E158+E159</f>
        <v>0</v>
      </c>
      <c r="F157" s="100">
        <f>F158+F159</f>
        <v>0</v>
      </c>
      <c r="G157" s="100">
        <f>G158+G159</f>
        <v>0</v>
      </c>
      <c r="H157" s="100">
        <f>H158+H159</f>
        <v>0</v>
      </c>
      <c r="I157" s="100">
        <f>I158+I159</f>
        <v>0</v>
      </c>
      <c r="J157" s="100">
        <f>J158+J159</f>
        <v>0</v>
      </c>
      <c r="K157" s="100">
        <f>K158+K159</f>
        <v>0</v>
      </c>
    </row>
    <row r="158" ht="21" customHeight="1" spans="1:11">
      <c r="A158" s="58">
        <v>2100410</v>
      </c>
      <c r="B158" s="59" t="s">
        <v>245</v>
      </c>
      <c r="C158" s="100">
        <f>D158+I158</f>
        <v>0</v>
      </c>
      <c r="D158" s="100">
        <f>SUM(E158:H158)</f>
        <v>0</v>
      </c>
      <c r="E158" s="101">
        <v>0</v>
      </c>
      <c r="F158" s="101">
        <v>0</v>
      </c>
      <c r="G158" s="101">
        <v>0</v>
      </c>
      <c r="H158" s="101">
        <v>0</v>
      </c>
      <c r="I158" s="100">
        <f>SUM(J158:K158)</f>
        <v>0</v>
      </c>
      <c r="J158" s="100">
        <v>0</v>
      </c>
      <c r="K158" s="100">
        <v>0</v>
      </c>
    </row>
    <row r="159" ht="21" customHeight="1" spans="1:11">
      <c r="A159" s="58">
        <v>2100499</v>
      </c>
      <c r="B159" s="59" t="s">
        <v>246</v>
      </c>
      <c r="C159" s="100">
        <f>D159+I159</f>
        <v>0</v>
      </c>
      <c r="D159" s="100">
        <f>SUM(E159:H159)</f>
        <v>0</v>
      </c>
      <c r="E159" s="101">
        <v>0</v>
      </c>
      <c r="F159" s="101">
        <v>0</v>
      </c>
      <c r="G159" s="101">
        <v>0</v>
      </c>
      <c r="H159" s="101">
        <v>0</v>
      </c>
      <c r="I159" s="100">
        <f>SUM(J159:K159)</f>
        <v>0</v>
      </c>
      <c r="J159" s="100">
        <v>0</v>
      </c>
      <c r="K159" s="100">
        <v>0</v>
      </c>
    </row>
    <row r="160" ht="21" customHeight="1" spans="1:11">
      <c r="A160" s="58">
        <v>21005</v>
      </c>
      <c r="B160" s="59" t="s">
        <v>247</v>
      </c>
      <c r="C160" s="100">
        <f>D160+I160</f>
        <v>0</v>
      </c>
      <c r="D160" s="100">
        <f>SUM(E160:H160)</f>
        <v>0</v>
      </c>
      <c r="E160" s="100">
        <f>SUM(E161:E163)</f>
        <v>0</v>
      </c>
      <c r="F160" s="100">
        <f>SUM(F161:F163)</f>
        <v>0</v>
      </c>
      <c r="G160" s="100">
        <f>SUM(G161:G163)</f>
        <v>0</v>
      </c>
      <c r="H160" s="100">
        <f>SUM(H161:H163)</f>
        <v>0</v>
      </c>
      <c r="I160" s="100">
        <f>SUM(I161:I163)</f>
        <v>0</v>
      </c>
      <c r="J160" s="100">
        <f>SUM(J161:J163)</f>
        <v>0</v>
      </c>
      <c r="K160" s="100">
        <f>SUM(K161:K163)</f>
        <v>0</v>
      </c>
    </row>
    <row r="161" ht="21" customHeight="1" spans="1:11">
      <c r="A161" s="58">
        <v>2100504</v>
      </c>
      <c r="B161" s="59" t="s">
        <v>248</v>
      </c>
      <c r="C161" s="100">
        <f>D161+I161</f>
        <v>0</v>
      </c>
      <c r="D161" s="100">
        <f>SUM(E161:H161)</f>
        <v>0</v>
      </c>
      <c r="E161" s="101">
        <v>0</v>
      </c>
      <c r="F161" s="101">
        <v>0</v>
      </c>
      <c r="G161" s="101">
        <v>0</v>
      </c>
      <c r="H161" s="101">
        <v>0</v>
      </c>
      <c r="I161" s="100">
        <f>SUM(J161:K161)</f>
        <v>0</v>
      </c>
      <c r="J161" s="100">
        <v>0</v>
      </c>
      <c r="K161" s="100">
        <v>0</v>
      </c>
    </row>
    <row r="162" ht="21" customHeight="1" spans="1:11">
      <c r="A162" s="58">
        <v>2100509</v>
      </c>
      <c r="B162" s="59" t="s">
        <v>249</v>
      </c>
      <c r="C162" s="100">
        <f>D162+I162</f>
        <v>0</v>
      </c>
      <c r="D162" s="100">
        <f>SUM(E162:H162)</f>
        <v>0</v>
      </c>
      <c r="E162" s="101">
        <v>0</v>
      </c>
      <c r="F162" s="101">
        <v>0</v>
      </c>
      <c r="G162" s="101">
        <v>0</v>
      </c>
      <c r="H162" s="101">
        <v>0</v>
      </c>
      <c r="I162" s="100">
        <f>SUM(J162:K162)</f>
        <v>0</v>
      </c>
      <c r="J162" s="100">
        <v>0</v>
      </c>
      <c r="K162" s="100">
        <v>0</v>
      </c>
    </row>
    <row r="163" ht="21" customHeight="1" spans="1:11">
      <c r="A163" s="58">
        <v>2100599</v>
      </c>
      <c r="B163" s="59" t="s">
        <v>250</v>
      </c>
      <c r="C163" s="100">
        <f>D163+I163</f>
        <v>0</v>
      </c>
      <c r="D163" s="100">
        <f>SUM(E163:H163)</f>
        <v>0</v>
      </c>
      <c r="E163" s="101">
        <v>0</v>
      </c>
      <c r="F163" s="101">
        <v>0</v>
      </c>
      <c r="G163" s="101">
        <v>0</v>
      </c>
      <c r="H163" s="101">
        <v>0</v>
      </c>
      <c r="I163" s="100">
        <f>SUM(J163:K163)</f>
        <v>0</v>
      </c>
      <c r="J163" s="100">
        <v>0</v>
      </c>
      <c r="K163" s="100">
        <v>0</v>
      </c>
    </row>
    <row r="164" ht="21" customHeight="1" spans="1:11">
      <c r="A164" s="58">
        <v>21007</v>
      </c>
      <c r="B164" s="59" t="s">
        <v>251</v>
      </c>
      <c r="C164" s="100">
        <f>D164+I164</f>
        <v>1192701.89</v>
      </c>
      <c r="D164" s="100">
        <f>SUM(E164:H164)</f>
        <v>692701.89</v>
      </c>
      <c r="E164" s="100">
        <f>SUM(E165:E167)</f>
        <v>580701.89</v>
      </c>
      <c r="F164" s="100">
        <f>SUM(F165:F167)</f>
        <v>112000</v>
      </c>
      <c r="G164" s="100">
        <f>SUM(G165:G167)</f>
        <v>0</v>
      </c>
      <c r="H164" s="100">
        <f>SUM(H165:H167)</f>
        <v>0</v>
      </c>
      <c r="I164" s="100">
        <f>SUM(I165:I167)</f>
        <v>500000</v>
      </c>
      <c r="J164" s="100">
        <f>SUM(J165:J167)</f>
        <v>500000</v>
      </c>
      <c r="K164" s="100">
        <f>SUM(K165:K167)</f>
        <v>0</v>
      </c>
    </row>
    <row r="165" ht="21" customHeight="1" spans="1:11">
      <c r="A165" s="58">
        <v>2100716</v>
      </c>
      <c r="B165" s="59" t="s">
        <v>252</v>
      </c>
      <c r="C165" s="100">
        <f>D165+I165</f>
        <v>692701.89</v>
      </c>
      <c r="D165" s="100">
        <f>SUM(E165:H165)</f>
        <v>692701.89</v>
      </c>
      <c r="E165" s="100">
        <v>580701.89</v>
      </c>
      <c r="F165" s="100">
        <v>112000</v>
      </c>
      <c r="G165" s="100">
        <v>0</v>
      </c>
      <c r="H165" s="100">
        <v>0</v>
      </c>
      <c r="I165" s="100">
        <f>SUM(J165:K165)</f>
        <v>0</v>
      </c>
      <c r="J165" s="100">
        <v>0</v>
      </c>
      <c r="K165" s="100">
        <v>0</v>
      </c>
    </row>
    <row r="166" ht="21" customHeight="1" spans="1:11">
      <c r="A166" s="58">
        <v>2100717</v>
      </c>
      <c r="B166" s="59" t="s">
        <v>253</v>
      </c>
      <c r="C166" s="100">
        <f>D166+I166</f>
        <v>500000</v>
      </c>
      <c r="D166" s="100">
        <f>SUM(E166:H166)</f>
        <v>0</v>
      </c>
      <c r="E166" s="101">
        <v>0</v>
      </c>
      <c r="F166" s="101">
        <v>0</v>
      </c>
      <c r="G166" s="101">
        <v>0</v>
      </c>
      <c r="H166" s="101">
        <v>0</v>
      </c>
      <c r="I166" s="100">
        <f>SUM(J166:K166)</f>
        <v>500000</v>
      </c>
      <c r="J166" s="100">
        <v>500000</v>
      </c>
      <c r="K166" s="100">
        <v>0</v>
      </c>
    </row>
    <row r="167" ht="21" customHeight="1" spans="1:11">
      <c r="A167" s="58">
        <v>2100799</v>
      </c>
      <c r="B167" s="59" t="s">
        <v>254</v>
      </c>
      <c r="C167" s="100">
        <f>D167+I167</f>
        <v>0</v>
      </c>
      <c r="D167" s="100">
        <f>SUM(E167:H167)</f>
        <v>0</v>
      </c>
      <c r="E167" s="101">
        <v>0</v>
      </c>
      <c r="F167" s="101">
        <v>0</v>
      </c>
      <c r="G167" s="101">
        <v>0</v>
      </c>
      <c r="H167" s="101">
        <v>0</v>
      </c>
      <c r="I167" s="100">
        <f>SUM(J167:K167)</f>
        <v>0</v>
      </c>
      <c r="J167" s="100">
        <v>0</v>
      </c>
      <c r="K167" s="100">
        <v>0</v>
      </c>
    </row>
    <row r="168" ht="21" customHeight="1" spans="1:11">
      <c r="A168" s="58">
        <v>21010</v>
      </c>
      <c r="B168" s="59" t="s">
        <v>255</v>
      </c>
      <c r="C168" s="100">
        <f>D168+I168</f>
        <v>50000</v>
      </c>
      <c r="D168" s="100">
        <f>SUM(E168:H168)</f>
        <v>0</v>
      </c>
      <c r="E168" s="100">
        <f>E169+E170</f>
        <v>0</v>
      </c>
      <c r="F168" s="100">
        <f>F169+F170</f>
        <v>0</v>
      </c>
      <c r="G168" s="100">
        <f>G169+G170</f>
        <v>0</v>
      </c>
      <c r="H168" s="100">
        <f>H169+H170</f>
        <v>0</v>
      </c>
      <c r="I168" s="100">
        <f>I169+I170</f>
        <v>50000</v>
      </c>
      <c r="J168" s="100">
        <f>J169+J170</f>
        <v>50000</v>
      </c>
      <c r="K168" s="100">
        <f>K169+K170</f>
        <v>0</v>
      </c>
    </row>
    <row r="169" ht="21" customHeight="1" spans="1:11">
      <c r="A169" s="58">
        <v>2101016</v>
      </c>
      <c r="B169" s="59" t="s">
        <v>256</v>
      </c>
      <c r="C169" s="100">
        <f>D169+I169</f>
        <v>0</v>
      </c>
      <c r="D169" s="100">
        <f>SUM(E169:H169)</f>
        <v>0</v>
      </c>
      <c r="E169" s="101">
        <v>0</v>
      </c>
      <c r="F169" s="101">
        <v>0</v>
      </c>
      <c r="G169" s="101">
        <v>0</v>
      </c>
      <c r="H169" s="101">
        <v>0</v>
      </c>
      <c r="I169" s="100">
        <f>SUM(J169:K169)</f>
        <v>0</v>
      </c>
      <c r="J169" s="100">
        <v>0</v>
      </c>
      <c r="K169" s="100">
        <v>0</v>
      </c>
    </row>
    <row r="170" ht="21" customHeight="1" spans="1:11">
      <c r="A170" s="63">
        <v>2101099</v>
      </c>
      <c r="B170" s="64" t="s">
        <v>257</v>
      </c>
      <c r="C170" s="107">
        <f>D170+I170</f>
        <v>50000</v>
      </c>
      <c r="D170" s="107">
        <f>SUM(E170:H170)</f>
        <v>0</v>
      </c>
      <c r="E170" s="109">
        <v>0</v>
      </c>
      <c r="F170" s="109">
        <v>0</v>
      </c>
      <c r="G170" s="109">
        <v>0</v>
      </c>
      <c r="H170" s="109">
        <v>0</v>
      </c>
      <c r="I170" s="107">
        <f>SUM(J170:K170)</f>
        <v>50000</v>
      </c>
      <c r="J170" s="107">
        <v>50000</v>
      </c>
      <c r="K170" s="107">
        <v>0</v>
      </c>
    </row>
    <row r="171" ht="21" customHeight="1" spans="1:11">
      <c r="A171" s="67">
        <v>21011</v>
      </c>
      <c r="B171" s="68" t="s">
        <v>258</v>
      </c>
      <c r="C171" s="110">
        <f>D171+I171</f>
        <v>175149</v>
      </c>
      <c r="D171" s="110">
        <f>SUM(E171:H171)</f>
        <v>175149</v>
      </c>
      <c r="E171" s="110">
        <f>E172</f>
        <v>175149</v>
      </c>
      <c r="F171" s="110">
        <f>F172</f>
        <v>0</v>
      </c>
      <c r="G171" s="110">
        <f>G172</f>
        <v>0</v>
      </c>
      <c r="H171" s="110">
        <f>H172</f>
        <v>0</v>
      </c>
      <c r="I171" s="110">
        <f>SUM(J171:K171)</f>
        <v>0</v>
      </c>
      <c r="J171" s="110">
        <f>J172</f>
        <v>0</v>
      </c>
      <c r="K171" s="110">
        <f>K172</f>
        <v>0</v>
      </c>
    </row>
    <row r="172" ht="21" customHeight="1" spans="1:11">
      <c r="A172" s="67">
        <v>2101103</v>
      </c>
      <c r="B172" s="111" t="s">
        <v>259</v>
      </c>
      <c r="C172" s="112">
        <f>D172+I172</f>
        <v>175149</v>
      </c>
      <c r="D172" s="112">
        <f>SUM(E172:H172)</f>
        <v>175149</v>
      </c>
      <c r="E172" s="113">
        <v>175149</v>
      </c>
      <c r="F172" s="114">
        <v>0</v>
      </c>
      <c r="G172" s="114">
        <v>0</v>
      </c>
      <c r="H172" s="114">
        <v>0</v>
      </c>
      <c r="I172" s="112">
        <f>SUM(J172:K172)</f>
        <v>0</v>
      </c>
      <c r="J172" s="113">
        <v>0</v>
      </c>
      <c r="K172" s="113">
        <v>0</v>
      </c>
    </row>
    <row r="173" ht="21" customHeight="1" spans="1:11">
      <c r="A173" s="71">
        <v>21099</v>
      </c>
      <c r="B173" s="72" t="s">
        <v>260</v>
      </c>
      <c r="C173" s="108">
        <f>D173+I173</f>
        <v>0</v>
      </c>
      <c r="D173" s="108">
        <f>SUM(E173:H173)</f>
        <v>0</v>
      </c>
      <c r="E173" s="108">
        <f>E174</f>
        <v>0</v>
      </c>
      <c r="F173" s="108">
        <f>F174</f>
        <v>0</v>
      </c>
      <c r="G173" s="108">
        <f>G174</f>
        <v>0</v>
      </c>
      <c r="H173" s="108">
        <f>H174</f>
        <v>0</v>
      </c>
      <c r="I173" s="108">
        <f>I174</f>
        <v>0</v>
      </c>
      <c r="J173" s="108">
        <f>J174</f>
        <v>0</v>
      </c>
      <c r="K173" s="108">
        <f>K174</f>
        <v>0</v>
      </c>
    </row>
    <row r="174" ht="21" customHeight="1" spans="1:11">
      <c r="A174" s="58">
        <v>2109901</v>
      </c>
      <c r="B174" s="59" t="s">
        <v>261</v>
      </c>
      <c r="C174" s="100">
        <f>D174+I174</f>
        <v>0</v>
      </c>
      <c r="D174" s="100">
        <f>SUM(E174:H174)</f>
        <v>0</v>
      </c>
      <c r="E174" s="101">
        <v>0</v>
      </c>
      <c r="F174" s="101">
        <v>0</v>
      </c>
      <c r="G174" s="101">
        <v>0</v>
      </c>
      <c r="H174" s="101">
        <v>0</v>
      </c>
      <c r="I174" s="100">
        <f>SUM(J174:K174)</f>
        <v>0</v>
      </c>
      <c r="J174" s="100">
        <v>0</v>
      </c>
      <c r="K174" s="100">
        <v>0</v>
      </c>
    </row>
    <row r="175" ht="21" customHeight="1" spans="1:11">
      <c r="A175" s="58">
        <v>211</v>
      </c>
      <c r="B175" s="59" t="s">
        <v>262</v>
      </c>
      <c r="C175" s="100">
        <f>D175+I175</f>
        <v>2000000</v>
      </c>
      <c r="D175" s="100">
        <f>SUM(E175:H175)</f>
        <v>0</v>
      </c>
      <c r="E175" s="100">
        <f>E176+E178+E181+E184+E187+E190</f>
        <v>0</v>
      </c>
      <c r="F175" s="100">
        <f>F176+F178+F181+F184+F187+F190</f>
        <v>0</v>
      </c>
      <c r="G175" s="100">
        <f>G176+G178+G181+G184+G187+G190</f>
        <v>0</v>
      </c>
      <c r="H175" s="100">
        <f>H176+H178+H181+H184+H187+H190</f>
        <v>0</v>
      </c>
      <c r="I175" s="100">
        <f>I176+I178+I181+I184+I187+I190</f>
        <v>2000000</v>
      </c>
      <c r="J175" s="100">
        <f>J176+J178+J181+J184+J187+J190</f>
        <v>2000000</v>
      </c>
      <c r="K175" s="100">
        <f>K176+K178+K181+K184+K187+K190</f>
        <v>0</v>
      </c>
    </row>
    <row r="176" ht="21" customHeight="1" spans="1:11">
      <c r="A176" s="58">
        <v>21101</v>
      </c>
      <c r="B176" s="59" t="s">
        <v>263</v>
      </c>
      <c r="C176" s="100">
        <f>D176+I176</f>
        <v>0</v>
      </c>
      <c r="D176" s="100">
        <f>SUM(E176:H176)</f>
        <v>0</v>
      </c>
      <c r="E176" s="100">
        <f>E177</f>
        <v>0</v>
      </c>
      <c r="F176" s="100">
        <f>F177</f>
        <v>0</v>
      </c>
      <c r="G176" s="100">
        <f>G177</f>
        <v>0</v>
      </c>
      <c r="H176" s="100">
        <f>H177</f>
        <v>0</v>
      </c>
      <c r="I176" s="100">
        <f>I177</f>
        <v>0</v>
      </c>
      <c r="J176" s="100">
        <f>J177</f>
        <v>0</v>
      </c>
      <c r="K176" s="100">
        <f>K177</f>
        <v>0</v>
      </c>
    </row>
    <row r="177" ht="21" customHeight="1" spans="1:11">
      <c r="A177" s="58">
        <v>2110104</v>
      </c>
      <c r="B177" s="59" t="s">
        <v>264</v>
      </c>
      <c r="C177" s="100">
        <f>D177+I177</f>
        <v>0</v>
      </c>
      <c r="D177" s="100">
        <f>SUM(E177:H177)</f>
        <v>0</v>
      </c>
      <c r="E177" s="101">
        <v>0</v>
      </c>
      <c r="F177" s="101">
        <v>0</v>
      </c>
      <c r="G177" s="101">
        <v>0</v>
      </c>
      <c r="H177" s="101">
        <v>0</v>
      </c>
      <c r="I177" s="100">
        <f>SUM(J177:K177)</f>
        <v>0</v>
      </c>
      <c r="J177" s="100">
        <v>0</v>
      </c>
      <c r="K177" s="100">
        <v>0</v>
      </c>
    </row>
    <row r="178" ht="21" customHeight="1" spans="1:11">
      <c r="A178" s="58">
        <v>21103</v>
      </c>
      <c r="B178" s="59" t="s">
        <v>265</v>
      </c>
      <c r="C178" s="100">
        <f>D178+I178</f>
        <v>0</v>
      </c>
      <c r="D178" s="100">
        <f>SUM(E178:H178)</f>
        <v>0</v>
      </c>
      <c r="E178" s="100">
        <f>E179+E180</f>
        <v>0</v>
      </c>
      <c r="F178" s="100">
        <f>F179+F180</f>
        <v>0</v>
      </c>
      <c r="G178" s="100">
        <f>G179+G180</f>
        <v>0</v>
      </c>
      <c r="H178" s="100">
        <f>H179+H180</f>
        <v>0</v>
      </c>
      <c r="I178" s="100">
        <f>I179+I180</f>
        <v>0</v>
      </c>
      <c r="J178" s="100">
        <f>J179+J180</f>
        <v>0</v>
      </c>
      <c r="K178" s="100">
        <f>K179+K180</f>
        <v>0</v>
      </c>
    </row>
    <row r="179" ht="21" customHeight="1" spans="1:11">
      <c r="A179" s="58">
        <v>2110302</v>
      </c>
      <c r="B179" s="59" t="s">
        <v>266</v>
      </c>
      <c r="C179" s="100">
        <f>D179+I179</f>
        <v>0</v>
      </c>
      <c r="D179" s="100">
        <f>SUM(E179:H179)</f>
        <v>0</v>
      </c>
      <c r="E179" s="101">
        <v>0</v>
      </c>
      <c r="F179" s="101">
        <v>0</v>
      </c>
      <c r="G179" s="101">
        <v>0</v>
      </c>
      <c r="H179" s="101">
        <v>0</v>
      </c>
      <c r="I179" s="100">
        <f>SUM(J179:K179)</f>
        <v>0</v>
      </c>
      <c r="J179" s="100">
        <v>0</v>
      </c>
      <c r="K179" s="100">
        <v>0</v>
      </c>
    </row>
    <row r="180" ht="21" customHeight="1" spans="1:11">
      <c r="A180" s="58">
        <v>2110399</v>
      </c>
      <c r="B180" s="59" t="s">
        <v>267</v>
      </c>
      <c r="C180" s="100">
        <f>D180+I180</f>
        <v>0</v>
      </c>
      <c r="D180" s="100">
        <f>SUM(E180:H180)</f>
        <v>0</v>
      </c>
      <c r="E180" s="101">
        <v>0</v>
      </c>
      <c r="F180" s="101">
        <v>0</v>
      </c>
      <c r="G180" s="101">
        <v>0</v>
      </c>
      <c r="H180" s="101">
        <v>0</v>
      </c>
      <c r="I180" s="100">
        <f>SUM(J180:K180)</f>
        <v>0</v>
      </c>
      <c r="J180" s="100">
        <v>0</v>
      </c>
      <c r="K180" s="100">
        <v>0</v>
      </c>
    </row>
    <row r="181" ht="21" customHeight="1" spans="1:11">
      <c r="A181" s="58">
        <v>21104</v>
      </c>
      <c r="B181" s="59" t="s">
        <v>268</v>
      </c>
      <c r="C181" s="100">
        <f>D181+I181</f>
        <v>2000000</v>
      </c>
      <c r="D181" s="100">
        <f>SUM(E181:H181)</f>
        <v>0</v>
      </c>
      <c r="E181" s="100">
        <f>E182+E183</f>
        <v>0</v>
      </c>
      <c r="F181" s="100">
        <f>F182+F183</f>
        <v>0</v>
      </c>
      <c r="G181" s="100">
        <f>G182+G183</f>
        <v>0</v>
      </c>
      <c r="H181" s="100">
        <f>H182+H183</f>
        <v>0</v>
      </c>
      <c r="I181" s="100">
        <f>I182+I183</f>
        <v>2000000</v>
      </c>
      <c r="J181" s="100">
        <f>J182+J183</f>
        <v>2000000</v>
      </c>
      <c r="K181" s="100">
        <f>K182+K183</f>
        <v>0</v>
      </c>
    </row>
    <row r="182" ht="21" customHeight="1" spans="1:11">
      <c r="A182" s="58">
        <v>2110401</v>
      </c>
      <c r="B182" s="59" t="s">
        <v>269</v>
      </c>
      <c r="C182" s="100">
        <f>D182+I182</f>
        <v>0</v>
      </c>
      <c r="D182" s="100">
        <f>SUM(E182:H182)</f>
        <v>0</v>
      </c>
      <c r="E182" s="101">
        <v>0</v>
      </c>
      <c r="F182" s="101">
        <v>0</v>
      </c>
      <c r="G182" s="101">
        <v>0</v>
      </c>
      <c r="H182" s="101">
        <v>0</v>
      </c>
      <c r="I182" s="100">
        <f>SUM(J182:K182)</f>
        <v>0</v>
      </c>
      <c r="J182" s="100">
        <v>0</v>
      </c>
      <c r="K182" s="100">
        <v>0</v>
      </c>
    </row>
    <row r="183" ht="21" customHeight="1" spans="1:11">
      <c r="A183" s="58">
        <v>2110402</v>
      </c>
      <c r="B183" s="59" t="s">
        <v>270</v>
      </c>
      <c r="C183" s="100">
        <f>D183+I183</f>
        <v>2000000</v>
      </c>
      <c r="D183" s="100">
        <f>SUM(E183:H183)</f>
        <v>0</v>
      </c>
      <c r="E183" s="101">
        <v>0</v>
      </c>
      <c r="F183" s="101">
        <v>0</v>
      </c>
      <c r="G183" s="101">
        <v>0</v>
      </c>
      <c r="H183" s="101">
        <v>0</v>
      </c>
      <c r="I183" s="100">
        <f>SUM(J183:K183)</f>
        <v>2000000</v>
      </c>
      <c r="J183" s="100">
        <v>2000000</v>
      </c>
      <c r="K183" s="100">
        <v>0</v>
      </c>
    </row>
    <row r="184" ht="21" customHeight="1" spans="1:11">
      <c r="A184" s="58">
        <v>21111</v>
      </c>
      <c r="B184" s="59" t="s">
        <v>271</v>
      </c>
      <c r="C184" s="100">
        <f>D184+I184</f>
        <v>0</v>
      </c>
      <c r="D184" s="100">
        <f>SUM(E184:H184)</f>
        <v>0</v>
      </c>
      <c r="E184" s="100">
        <f>E185+E186</f>
        <v>0</v>
      </c>
      <c r="F184" s="100">
        <f>F185+F186</f>
        <v>0</v>
      </c>
      <c r="G184" s="100">
        <f>G185+G186</f>
        <v>0</v>
      </c>
      <c r="H184" s="100">
        <f>H185+H186</f>
        <v>0</v>
      </c>
      <c r="I184" s="100">
        <f>I185+I186</f>
        <v>0</v>
      </c>
      <c r="J184" s="100">
        <f>J185+J186</f>
        <v>0</v>
      </c>
      <c r="K184" s="100">
        <f>K185+K186</f>
        <v>0</v>
      </c>
    </row>
    <row r="185" ht="21" customHeight="1" spans="1:11">
      <c r="A185" s="58">
        <v>2111103</v>
      </c>
      <c r="B185" s="59" t="s">
        <v>272</v>
      </c>
      <c r="C185" s="100">
        <f>D185+I185</f>
        <v>0</v>
      </c>
      <c r="D185" s="100">
        <f>SUM(E185:H185)</f>
        <v>0</v>
      </c>
      <c r="E185" s="101">
        <v>0</v>
      </c>
      <c r="F185" s="101">
        <v>0</v>
      </c>
      <c r="G185" s="101">
        <v>0</v>
      </c>
      <c r="H185" s="101">
        <v>0</v>
      </c>
      <c r="I185" s="100">
        <f>SUM(J185:K185)</f>
        <v>0</v>
      </c>
      <c r="J185" s="100">
        <v>0</v>
      </c>
      <c r="K185" s="100">
        <v>0</v>
      </c>
    </row>
    <row r="186" ht="21" customHeight="1" spans="1:11">
      <c r="A186" s="58">
        <v>2111199</v>
      </c>
      <c r="B186" s="59" t="s">
        <v>273</v>
      </c>
      <c r="C186" s="100">
        <f>D186+I186</f>
        <v>0</v>
      </c>
      <c r="D186" s="100">
        <f>SUM(E186:H186)</f>
        <v>0</v>
      </c>
      <c r="E186" s="101">
        <v>0</v>
      </c>
      <c r="F186" s="101">
        <v>0</v>
      </c>
      <c r="G186" s="101">
        <v>0</v>
      </c>
      <c r="H186" s="101">
        <v>0</v>
      </c>
      <c r="I186" s="100">
        <f>SUM(J186:K186)</f>
        <v>0</v>
      </c>
      <c r="J186" s="100">
        <v>0</v>
      </c>
      <c r="K186" s="100">
        <v>0</v>
      </c>
    </row>
    <row r="187" ht="21" customHeight="1" spans="1:11">
      <c r="A187" s="58">
        <v>21114</v>
      </c>
      <c r="B187" s="59" t="s">
        <v>274</v>
      </c>
      <c r="C187" s="100">
        <f>D187+I187</f>
        <v>0</v>
      </c>
      <c r="D187" s="100">
        <f>SUM(E187:H187)</f>
        <v>0</v>
      </c>
      <c r="E187" s="100">
        <f>E188+E189</f>
        <v>0</v>
      </c>
      <c r="F187" s="100">
        <f>F188+F189</f>
        <v>0</v>
      </c>
      <c r="G187" s="100">
        <f>G188+G189</f>
        <v>0</v>
      </c>
      <c r="H187" s="100">
        <f>H188+H189</f>
        <v>0</v>
      </c>
      <c r="I187" s="100">
        <f>I188+I189</f>
        <v>0</v>
      </c>
      <c r="J187" s="100">
        <f>J188+J189</f>
        <v>0</v>
      </c>
      <c r="K187" s="100">
        <f>K188+K189</f>
        <v>0</v>
      </c>
    </row>
    <row r="188" ht="21" customHeight="1" spans="1:11">
      <c r="A188" s="58">
        <v>2111413</v>
      </c>
      <c r="B188" s="59" t="s">
        <v>275</v>
      </c>
      <c r="C188" s="100">
        <f>D188+I188</f>
        <v>0</v>
      </c>
      <c r="D188" s="100">
        <f>SUM(E188:H188)</f>
        <v>0</v>
      </c>
      <c r="E188" s="101">
        <v>0</v>
      </c>
      <c r="F188" s="101">
        <v>0</v>
      </c>
      <c r="G188" s="101">
        <v>0</v>
      </c>
      <c r="H188" s="101">
        <v>0</v>
      </c>
      <c r="I188" s="100">
        <f>SUM(J188:K188)</f>
        <v>0</v>
      </c>
      <c r="J188" s="100">
        <v>0</v>
      </c>
      <c r="K188" s="100">
        <v>0</v>
      </c>
    </row>
    <row r="189" ht="21" customHeight="1" spans="1:11">
      <c r="A189" s="58">
        <v>2111499</v>
      </c>
      <c r="B189" s="59" t="s">
        <v>276</v>
      </c>
      <c r="C189" s="100">
        <f>D189+I189</f>
        <v>0</v>
      </c>
      <c r="D189" s="100">
        <f>SUM(E189:H189)</f>
        <v>0</v>
      </c>
      <c r="E189" s="101">
        <v>0</v>
      </c>
      <c r="F189" s="101">
        <v>0</v>
      </c>
      <c r="G189" s="101">
        <v>0</v>
      </c>
      <c r="H189" s="101">
        <v>0</v>
      </c>
      <c r="I189" s="100">
        <f>SUM(J189:K189)</f>
        <v>0</v>
      </c>
      <c r="J189" s="100">
        <v>0</v>
      </c>
      <c r="K189" s="100">
        <v>0</v>
      </c>
    </row>
    <row r="190" ht="21" customHeight="1" spans="1:11">
      <c r="A190" s="58">
        <v>21199</v>
      </c>
      <c r="B190" s="59" t="s">
        <v>277</v>
      </c>
      <c r="C190" s="100">
        <f>D190+I190</f>
        <v>0</v>
      </c>
      <c r="D190" s="100">
        <f>SUM(E190:H190)</f>
        <v>0</v>
      </c>
      <c r="E190" s="100">
        <v>0</v>
      </c>
      <c r="F190" s="100">
        <f>F191</f>
        <v>0</v>
      </c>
      <c r="G190" s="100">
        <f>G191</f>
        <v>0</v>
      </c>
      <c r="H190" s="100">
        <f>H191</f>
        <v>0</v>
      </c>
      <c r="I190" s="100">
        <f>I191</f>
        <v>0</v>
      </c>
      <c r="J190" s="100">
        <f>J191</f>
        <v>0</v>
      </c>
      <c r="K190" s="100">
        <f>K191</f>
        <v>0</v>
      </c>
    </row>
    <row r="191" ht="21" customHeight="1" spans="1:11">
      <c r="A191" s="58">
        <v>2119901</v>
      </c>
      <c r="B191" s="59" t="s">
        <v>278</v>
      </c>
      <c r="C191" s="100">
        <f>D191+I191</f>
        <v>0</v>
      </c>
      <c r="D191" s="100">
        <f>SUM(E191:H191)</f>
        <v>0</v>
      </c>
      <c r="E191" s="101">
        <v>0</v>
      </c>
      <c r="F191" s="101">
        <v>0</v>
      </c>
      <c r="G191" s="101">
        <v>0</v>
      </c>
      <c r="H191" s="101">
        <v>0</v>
      </c>
      <c r="I191" s="100">
        <f>SUM(J191:K191)</f>
        <v>0</v>
      </c>
      <c r="J191" s="100">
        <v>0</v>
      </c>
      <c r="K191" s="100">
        <v>0</v>
      </c>
    </row>
    <row r="192" ht="21" customHeight="1" spans="1:11">
      <c r="A192" s="58">
        <v>212</v>
      </c>
      <c r="B192" s="59" t="s">
        <v>279</v>
      </c>
      <c r="C192" s="100">
        <f>D192+I192</f>
        <v>2636538.73</v>
      </c>
      <c r="D192" s="100">
        <f>SUM(E192:H192)</f>
        <v>636538.73</v>
      </c>
      <c r="E192" s="101">
        <f>E193+E196+E198+E201+E203+E209+E211</f>
        <v>525898.73</v>
      </c>
      <c r="F192" s="101">
        <f>F193+F196+F198+F201+F203+F209+F211</f>
        <v>110400</v>
      </c>
      <c r="G192" s="101">
        <f>G193+G196+G198+G201+G203+G209+G211</f>
        <v>240</v>
      </c>
      <c r="H192" s="101">
        <f>H193+H196+H198+H201+H203+H209+H211</f>
        <v>0</v>
      </c>
      <c r="I192" s="100">
        <f>I193+I196+I198+I201+I203+I209+I211</f>
        <v>2000000</v>
      </c>
      <c r="J192" s="100">
        <f>J193+J196+J198+J201+J203+J209+J211</f>
        <v>2000000</v>
      </c>
      <c r="K192" s="100">
        <f>K193+K196+K198+K201+K203+K209+K211</f>
        <v>0</v>
      </c>
    </row>
    <row r="193" ht="21" customHeight="1" spans="1:11">
      <c r="A193" s="58">
        <v>21201</v>
      </c>
      <c r="B193" s="59" t="s">
        <v>280</v>
      </c>
      <c r="C193" s="100">
        <f>D193+I193</f>
        <v>0</v>
      </c>
      <c r="D193" s="100">
        <f>SUM(E193:H193)</f>
        <v>0</v>
      </c>
      <c r="E193" s="101">
        <f>E194+E195</f>
        <v>0</v>
      </c>
      <c r="F193" s="101">
        <f>F194+F195</f>
        <v>0</v>
      </c>
      <c r="G193" s="101">
        <f>G194+G195</f>
        <v>0</v>
      </c>
      <c r="H193" s="101">
        <f>H194+H195</f>
        <v>0</v>
      </c>
      <c r="I193" s="100">
        <f>I194+I195</f>
        <v>0</v>
      </c>
      <c r="J193" s="100">
        <f>J194+J195</f>
        <v>0</v>
      </c>
      <c r="K193" s="100">
        <f>K194+K195</f>
        <v>0</v>
      </c>
    </row>
    <row r="194" ht="21" customHeight="1" spans="1:11">
      <c r="A194" s="58">
        <v>2120104</v>
      </c>
      <c r="B194" s="59" t="s">
        <v>281</v>
      </c>
      <c r="C194" s="100">
        <f>D194+I194</f>
        <v>0</v>
      </c>
      <c r="D194" s="100">
        <f>SUM(E194:H194)</f>
        <v>0</v>
      </c>
      <c r="E194" s="101">
        <v>0</v>
      </c>
      <c r="F194" s="101">
        <v>0</v>
      </c>
      <c r="G194" s="101">
        <v>0</v>
      </c>
      <c r="H194" s="101">
        <v>0</v>
      </c>
      <c r="I194" s="100">
        <f>SUM(J194:K194)</f>
        <v>0</v>
      </c>
      <c r="J194" s="100">
        <v>0</v>
      </c>
      <c r="K194" s="100">
        <v>0</v>
      </c>
    </row>
    <row r="195" ht="21" customHeight="1" spans="1:11">
      <c r="A195" s="58">
        <v>2120199</v>
      </c>
      <c r="B195" s="59" t="s">
        <v>282</v>
      </c>
      <c r="C195" s="100">
        <f>D195+I195</f>
        <v>0</v>
      </c>
      <c r="D195" s="100">
        <f>SUM(E195:H195)</f>
        <v>0</v>
      </c>
      <c r="E195" s="101">
        <v>0</v>
      </c>
      <c r="F195" s="101">
        <v>0</v>
      </c>
      <c r="G195" s="101">
        <v>0</v>
      </c>
      <c r="H195" s="101">
        <v>0</v>
      </c>
      <c r="I195" s="100">
        <f>SUM(J195:K195)</f>
        <v>0</v>
      </c>
      <c r="J195" s="100">
        <v>0</v>
      </c>
      <c r="K195" s="100">
        <v>0</v>
      </c>
    </row>
    <row r="196" ht="21" customHeight="1" spans="1:11">
      <c r="A196" s="58">
        <v>21202</v>
      </c>
      <c r="B196" s="59" t="s">
        <v>283</v>
      </c>
      <c r="C196" s="100">
        <f>D196+I196</f>
        <v>636538.73</v>
      </c>
      <c r="D196" s="100">
        <f>SUM(E196:H196)</f>
        <v>636538.73</v>
      </c>
      <c r="E196" s="101">
        <f>E197</f>
        <v>525898.73</v>
      </c>
      <c r="F196" s="101">
        <f>F197</f>
        <v>110400</v>
      </c>
      <c r="G196" s="101">
        <f>G197</f>
        <v>240</v>
      </c>
      <c r="H196" s="101">
        <f>H197</f>
        <v>0</v>
      </c>
      <c r="I196" s="100">
        <f>I197</f>
        <v>0</v>
      </c>
      <c r="J196" s="100">
        <f>J197</f>
        <v>0</v>
      </c>
      <c r="K196" s="100">
        <f>K197</f>
        <v>0</v>
      </c>
    </row>
    <row r="197" ht="21" customHeight="1" spans="1:11">
      <c r="A197" s="58">
        <v>2120201</v>
      </c>
      <c r="B197" s="59" t="s">
        <v>284</v>
      </c>
      <c r="C197" s="100">
        <f>D197+I197</f>
        <v>636538.73</v>
      </c>
      <c r="D197" s="100">
        <f>SUM(E197:H197)</f>
        <v>636538.73</v>
      </c>
      <c r="E197" s="101">
        <v>525898.73</v>
      </c>
      <c r="F197" s="101">
        <v>110400</v>
      </c>
      <c r="G197" s="101">
        <v>240</v>
      </c>
      <c r="H197" s="101">
        <v>0</v>
      </c>
      <c r="I197" s="100">
        <f>SUM(J197:K197)</f>
        <v>0</v>
      </c>
      <c r="J197" s="100">
        <v>0</v>
      </c>
      <c r="K197" s="100">
        <v>0</v>
      </c>
    </row>
    <row r="198" ht="21" customHeight="1" spans="1:11">
      <c r="A198" s="58">
        <v>21203</v>
      </c>
      <c r="B198" s="59" t="s">
        <v>285</v>
      </c>
      <c r="C198" s="100">
        <f>D198+I198</f>
        <v>2000000</v>
      </c>
      <c r="D198" s="100">
        <f>SUM(E198:H198)</f>
        <v>0</v>
      </c>
      <c r="E198" s="101">
        <f>E199+E200</f>
        <v>0</v>
      </c>
      <c r="F198" s="101">
        <f>F199+F200</f>
        <v>0</v>
      </c>
      <c r="G198" s="101">
        <f>G199+G200</f>
        <v>0</v>
      </c>
      <c r="H198" s="101">
        <f>H199+H200</f>
        <v>0</v>
      </c>
      <c r="I198" s="100">
        <f>I199+I200</f>
        <v>2000000</v>
      </c>
      <c r="J198" s="100">
        <f>J199+J200</f>
        <v>2000000</v>
      </c>
      <c r="K198" s="100">
        <f>K199+K200</f>
        <v>0</v>
      </c>
    </row>
    <row r="199" ht="21" customHeight="1" spans="1:11">
      <c r="A199" s="58">
        <v>2120303</v>
      </c>
      <c r="B199" s="59" t="s">
        <v>286</v>
      </c>
      <c r="C199" s="100">
        <f>D199+I199</f>
        <v>2000000</v>
      </c>
      <c r="D199" s="100">
        <f>SUM(E199:H199)</f>
        <v>0</v>
      </c>
      <c r="E199" s="101">
        <v>0</v>
      </c>
      <c r="F199" s="101">
        <v>0</v>
      </c>
      <c r="G199" s="101">
        <v>0</v>
      </c>
      <c r="H199" s="101">
        <v>0</v>
      </c>
      <c r="I199" s="100">
        <f>SUM(J199:K199)</f>
        <v>2000000</v>
      </c>
      <c r="J199" s="100">
        <v>2000000</v>
      </c>
      <c r="K199" s="100">
        <v>0</v>
      </c>
    </row>
    <row r="200" ht="21" customHeight="1" spans="1:11">
      <c r="A200" s="58">
        <v>2120399</v>
      </c>
      <c r="B200" s="59" t="s">
        <v>287</v>
      </c>
      <c r="C200" s="100">
        <f>D200+I200</f>
        <v>0</v>
      </c>
      <c r="D200" s="100">
        <f>SUM(E200:H200)</f>
        <v>0</v>
      </c>
      <c r="E200" s="101">
        <v>0</v>
      </c>
      <c r="F200" s="101">
        <v>0</v>
      </c>
      <c r="G200" s="101">
        <v>0</v>
      </c>
      <c r="H200" s="101">
        <v>0</v>
      </c>
      <c r="I200" s="100">
        <f>SUM(J200:K200)</f>
        <v>0</v>
      </c>
      <c r="J200" s="100">
        <v>0</v>
      </c>
      <c r="K200" s="100">
        <v>0</v>
      </c>
    </row>
    <row r="201" ht="21" customHeight="1" spans="1:11">
      <c r="A201" s="58">
        <v>21205</v>
      </c>
      <c r="B201" s="59" t="s">
        <v>288</v>
      </c>
      <c r="C201" s="100">
        <f>D201+I201</f>
        <v>0</v>
      </c>
      <c r="D201" s="100">
        <f>SUM(E201:H201)</f>
        <v>0</v>
      </c>
      <c r="E201" s="100">
        <f>E202</f>
        <v>0</v>
      </c>
      <c r="F201" s="100">
        <f>F202</f>
        <v>0</v>
      </c>
      <c r="G201" s="100">
        <f>G202</f>
        <v>0</v>
      </c>
      <c r="H201" s="100">
        <f>H202</f>
        <v>0</v>
      </c>
      <c r="I201" s="100">
        <f>I202</f>
        <v>0</v>
      </c>
      <c r="J201" s="100">
        <f>J202</f>
        <v>0</v>
      </c>
      <c r="K201" s="100">
        <f>K202</f>
        <v>0</v>
      </c>
    </row>
    <row r="202" ht="21" customHeight="1" spans="1:11">
      <c r="A202" s="58">
        <v>2120501</v>
      </c>
      <c r="B202" s="59" t="s">
        <v>289</v>
      </c>
      <c r="C202" s="100">
        <f>D202+I202</f>
        <v>0</v>
      </c>
      <c r="D202" s="100">
        <f>SUM(E202:H202)</f>
        <v>0</v>
      </c>
      <c r="E202" s="101">
        <v>0</v>
      </c>
      <c r="F202" s="101">
        <v>0</v>
      </c>
      <c r="G202" s="101">
        <v>0</v>
      </c>
      <c r="H202" s="101">
        <v>0</v>
      </c>
      <c r="I202" s="100">
        <f>SUM(J202:K202)</f>
        <v>0</v>
      </c>
      <c r="J202" s="100">
        <v>0</v>
      </c>
      <c r="K202" s="100">
        <v>0</v>
      </c>
    </row>
    <row r="203" ht="21" customHeight="1" spans="1:11">
      <c r="A203" s="58">
        <v>21208</v>
      </c>
      <c r="B203" s="59" t="s">
        <v>290</v>
      </c>
      <c r="C203" s="100">
        <f>D203+I203</f>
        <v>0</v>
      </c>
      <c r="D203" s="100">
        <f>SUM(E203:H203)</f>
        <v>0</v>
      </c>
      <c r="E203" s="100">
        <f>SUM(E204:E208)</f>
        <v>0</v>
      </c>
      <c r="F203" s="100">
        <f>SUM(F204:F208)</f>
        <v>0</v>
      </c>
      <c r="G203" s="100">
        <f>SUM(G204:G208)</f>
        <v>0</v>
      </c>
      <c r="H203" s="100">
        <f>SUM(H204:H208)</f>
        <v>0</v>
      </c>
      <c r="I203" s="100">
        <f>SUM(I204:I208)</f>
        <v>0</v>
      </c>
      <c r="J203" s="100">
        <f>SUM(J204:J208)</f>
        <v>0</v>
      </c>
      <c r="K203" s="100">
        <f>SUM(K204:K208)</f>
        <v>0</v>
      </c>
    </row>
    <row r="204" ht="21" customHeight="1" spans="1:11">
      <c r="A204" s="58">
        <v>2120801</v>
      </c>
      <c r="B204" s="59" t="s">
        <v>291</v>
      </c>
      <c r="C204" s="100">
        <f>D204+I204</f>
        <v>0</v>
      </c>
      <c r="D204" s="100">
        <f>SUM(E204:H204)</f>
        <v>0</v>
      </c>
      <c r="E204" s="101">
        <v>0</v>
      </c>
      <c r="F204" s="101">
        <v>0</v>
      </c>
      <c r="G204" s="101">
        <v>0</v>
      </c>
      <c r="H204" s="101">
        <v>0</v>
      </c>
      <c r="I204" s="100">
        <f>SUM(J204:K204)</f>
        <v>0</v>
      </c>
      <c r="J204" s="100">
        <v>0</v>
      </c>
      <c r="K204" s="100">
        <v>0</v>
      </c>
    </row>
    <row r="205" ht="21" customHeight="1" spans="1:11">
      <c r="A205" s="58">
        <v>2120802</v>
      </c>
      <c r="B205" s="59" t="s">
        <v>292</v>
      </c>
      <c r="C205" s="100">
        <f>D205+I205</f>
        <v>0</v>
      </c>
      <c r="D205" s="100">
        <f>SUM(E205:H205)</f>
        <v>0</v>
      </c>
      <c r="E205" s="101">
        <v>0</v>
      </c>
      <c r="F205" s="101">
        <v>0</v>
      </c>
      <c r="G205" s="101">
        <v>0</v>
      </c>
      <c r="H205" s="101">
        <v>0</v>
      </c>
      <c r="I205" s="100">
        <f>SUM(J205:K205)</f>
        <v>0</v>
      </c>
      <c r="J205" s="100">
        <v>0</v>
      </c>
      <c r="K205" s="100">
        <v>0</v>
      </c>
    </row>
    <row r="206" ht="21" customHeight="1" spans="1:11">
      <c r="A206" s="58">
        <v>2120804</v>
      </c>
      <c r="B206" s="59" t="s">
        <v>293</v>
      </c>
      <c r="C206" s="100">
        <f>D206+I206</f>
        <v>0</v>
      </c>
      <c r="D206" s="100">
        <f>SUM(E206:H206)</f>
        <v>0</v>
      </c>
      <c r="E206" s="101">
        <v>0</v>
      </c>
      <c r="F206" s="101">
        <v>0</v>
      </c>
      <c r="G206" s="101">
        <v>0</v>
      </c>
      <c r="H206" s="101">
        <v>0</v>
      </c>
      <c r="I206" s="100">
        <f>SUM(J206:K206)</f>
        <v>0</v>
      </c>
      <c r="J206" s="100">
        <v>0</v>
      </c>
      <c r="K206" s="100">
        <v>0</v>
      </c>
    </row>
    <row r="207" ht="21" customHeight="1" spans="1:11">
      <c r="A207" s="58">
        <v>2120805</v>
      </c>
      <c r="B207" s="59" t="s">
        <v>294</v>
      </c>
      <c r="C207" s="100">
        <f>D207+I207</f>
        <v>0</v>
      </c>
      <c r="D207" s="100">
        <f>SUM(E207:H207)</f>
        <v>0</v>
      </c>
      <c r="E207" s="101">
        <v>0</v>
      </c>
      <c r="F207" s="101">
        <v>0</v>
      </c>
      <c r="G207" s="101">
        <v>0</v>
      </c>
      <c r="H207" s="101">
        <v>0</v>
      </c>
      <c r="I207" s="100">
        <f>SUM(J207:K207)</f>
        <v>0</v>
      </c>
      <c r="J207" s="100">
        <v>0</v>
      </c>
      <c r="K207" s="100">
        <v>0</v>
      </c>
    </row>
    <row r="208" ht="21" customHeight="1" spans="1:11">
      <c r="A208" s="58">
        <v>2120810</v>
      </c>
      <c r="B208" s="59" t="s">
        <v>295</v>
      </c>
      <c r="C208" s="100">
        <f>D208+I208</f>
        <v>0</v>
      </c>
      <c r="D208" s="100">
        <f>SUM(E208:H208)</f>
        <v>0</v>
      </c>
      <c r="E208" s="101">
        <v>0</v>
      </c>
      <c r="F208" s="101">
        <v>0</v>
      </c>
      <c r="G208" s="101">
        <v>0</v>
      </c>
      <c r="H208" s="101">
        <v>0</v>
      </c>
      <c r="I208" s="100">
        <f>SUM(J208:K208)</f>
        <v>0</v>
      </c>
      <c r="J208" s="100">
        <v>0</v>
      </c>
      <c r="K208" s="100">
        <v>0</v>
      </c>
    </row>
    <row r="209" ht="21" customHeight="1" spans="1:11">
      <c r="A209" s="58">
        <v>21213</v>
      </c>
      <c r="B209" s="59" t="s">
        <v>296</v>
      </c>
      <c r="C209" s="100">
        <f>D209+I209</f>
        <v>0</v>
      </c>
      <c r="D209" s="100">
        <f>SUM(E209:H209)</f>
        <v>0</v>
      </c>
      <c r="E209" s="100">
        <f>E210</f>
        <v>0</v>
      </c>
      <c r="F209" s="100">
        <f>F210</f>
        <v>0</v>
      </c>
      <c r="G209" s="100">
        <f>G210</f>
        <v>0</v>
      </c>
      <c r="H209" s="100">
        <f>H210</f>
        <v>0</v>
      </c>
      <c r="I209" s="100">
        <f>I210</f>
        <v>0</v>
      </c>
      <c r="J209" s="100">
        <f>J210</f>
        <v>0</v>
      </c>
      <c r="K209" s="100">
        <f>K210</f>
        <v>0</v>
      </c>
    </row>
    <row r="210" ht="21" customHeight="1" spans="1:11">
      <c r="A210" s="58">
        <v>2121399</v>
      </c>
      <c r="B210" s="59" t="s">
        <v>297</v>
      </c>
      <c r="C210" s="100">
        <f>D210+I210</f>
        <v>0</v>
      </c>
      <c r="D210" s="100">
        <f>SUM(E210:H210)</f>
        <v>0</v>
      </c>
      <c r="E210" s="101">
        <v>0</v>
      </c>
      <c r="F210" s="101">
        <v>0</v>
      </c>
      <c r="G210" s="101">
        <v>0</v>
      </c>
      <c r="H210" s="101">
        <v>0</v>
      </c>
      <c r="I210" s="100">
        <f>SUM(J210:K210)</f>
        <v>0</v>
      </c>
      <c r="J210" s="100">
        <v>0</v>
      </c>
      <c r="K210" s="100">
        <v>0</v>
      </c>
    </row>
    <row r="211" ht="21" customHeight="1" spans="1:11">
      <c r="A211" s="58">
        <v>21299</v>
      </c>
      <c r="B211" s="59" t="s">
        <v>298</v>
      </c>
      <c r="C211" s="100">
        <f>D211+I211</f>
        <v>0</v>
      </c>
      <c r="D211" s="100">
        <f>SUM(E211:H211)</f>
        <v>0</v>
      </c>
      <c r="E211" s="100">
        <f>E212</f>
        <v>0</v>
      </c>
      <c r="F211" s="100">
        <f>F212</f>
        <v>0</v>
      </c>
      <c r="G211" s="100">
        <f>G212</f>
        <v>0</v>
      </c>
      <c r="H211" s="100">
        <f>H212</f>
        <v>0</v>
      </c>
      <c r="I211" s="100">
        <f>I212</f>
        <v>0</v>
      </c>
      <c r="J211" s="100">
        <f>J212</f>
        <v>0</v>
      </c>
      <c r="K211" s="100">
        <f>K212</f>
        <v>0</v>
      </c>
    </row>
    <row r="212" ht="21" customHeight="1" spans="1:11">
      <c r="A212" s="58">
        <v>2129999</v>
      </c>
      <c r="B212" s="59" t="s">
        <v>299</v>
      </c>
      <c r="C212" s="100">
        <f>D212+I212</f>
        <v>0</v>
      </c>
      <c r="D212" s="100">
        <f>SUM(E212:H212)</f>
        <v>0</v>
      </c>
      <c r="E212" s="101">
        <v>0</v>
      </c>
      <c r="F212" s="101">
        <v>0</v>
      </c>
      <c r="G212" s="101">
        <v>0</v>
      </c>
      <c r="H212" s="101">
        <v>0</v>
      </c>
      <c r="I212" s="100">
        <f>SUM(J212:K212)</f>
        <v>0</v>
      </c>
      <c r="J212" s="100">
        <v>0</v>
      </c>
      <c r="K212" s="100">
        <v>0</v>
      </c>
    </row>
    <row r="213" ht="21" customHeight="1" spans="1:11">
      <c r="A213" s="58">
        <v>213</v>
      </c>
      <c r="B213" s="59" t="s">
        <v>300</v>
      </c>
      <c r="C213" s="100">
        <f>D213+I213</f>
        <v>8618971.27</v>
      </c>
      <c r="D213" s="100">
        <f>SUM(E213:H213)</f>
        <v>4618971.27</v>
      </c>
      <c r="E213" s="100">
        <f>E214+E227+E233+E241+E244+E249+E251+E253</f>
        <v>3810871.27</v>
      </c>
      <c r="F213" s="100">
        <f>F214+F227+F233+F241+F244+F249+F251+F253</f>
        <v>808100</v>
      </c>
      <c r="G213" s="100">
        <f>G214+G227+G233+G241+G244+G249+G251+G253</f>
        <v>0</v>
      </c>
      <c r="H213" s="100">
        <f>H214+H227+H233+H241+H244+H249+H251+H253</f>
        <v>0</v>
      </c>
      <c r="I213" s="100">
        <f>I214+I227+I233+I241+I244+I249+I251+I253</f>
        <v>4000000</v>
      </c>
      <c r="J213" s="100">
        <f>J214+J227+J233+J241+J244+J249+J251+J253</f>
        <v>4000000</v>
      </c>
      <c r="K213" s="100">
        <f>K214+K227+K233+K241+K244+K249+K251+K253</f>
        <v>0</v>
      </c>
    </row>
    <row r="214" ht="21" customHeight="1" spans="1:11">
      <c r="A214" s="58">
        <v>21301</v>
      </c>
      <c r="B214" s="59" t="s">
        <v>301</v>
      </c>
      <c r="C214" s="100">
        <f>D214+I214</f>
        <v>7618971.27</v>
      </c>
      <c r="D214" s="100">
        <f>SUM(E214:H214)</f>
        <v>4618971.27</v>
      </c>
      <c r="E214" s="100">
        <f>SUM(E215:E226)</f>
        <v>3810871.27</v>
      </c>
      <c r="F214" s="100">
        <f>SUM(F215:F226)</f>
        <v>808100</v>
      </c>
      <c r="G214" s="100">
        <f>SUM(G215:G226)</f>
        <v>0</v>
      </c>
      <c r="H214" s="100">
        <f>SUM(H215:H226)</f>
        <v>0</v>
      </c>
      <c r="I214" s="100">
        <f>SUM(I215:I226)</f>
        <v>3000000</v>
      </c>
      <c r="J214" s="100">
        <f>SUM(J215:J226)</f>
        <v>3000000</v>
      </c>
      <c r="K214" s="100">
        <f>SUM(K215:K226)</f>
        <v>0</v>
      </c>
    </row>
    <row r="215" ht="21" customHeight="1" spans="1:11">
      <c r="A215" s="58">
        <v>2130104</v>
      </c>
      <c r="B215" s="59" t="s">
        <v>302</v>
      </c>
      <c r="C215" s="100">
        <f>D215+I215</f>
        <v>4618971.27</v>
      </c>
      <c r="D215" s="100">
        <f>SUM(E215:H215)</f>
        <v>4618971.27</v>
      </c>
      <c r="E215" s="100">
        <v>3810871.27</v>
      </c>
      <c r="F215" s="100">
        <v>808100</v>
      </c>
      <c r="G215" s="100">
        <v>0</v>
      </c>
      <c r="H215" s="100">
        <v>0</v>
      </c>
      <c r="I215" s="100">
        <f>SUM(J215:K215)</f>
        <v>0</v>
      </c>
      <c r="J215" s="100">
        <v>0</v>
      </c>
      <c r="K215" s="100">
        <v>0</v>
      </c>
    </row>
    <row r="216" ht="21" customHeight="1" spans="1:11">
      <c r="A216" s="58">
        <v>2130106</v>
      </c>
      <c r="B216" s="59" t="s">
        <v>303</v>
      </c>
      <c r="C216" s="100">
        <f>D216+I216</f>
        <v>0</v>
      </c>
      <c r="D216" s="100">
        <f>SUM(E216:H216)</f>
        <v>0</v>
      </c>
      <c r="E216" s="101">
        <v>0</v>
      </c>
      <c r="F216" s="101">
        <v>0</v>
      </c>
      <c r="G216" s="101">
        <v>0</v>
      </c>
      <c r="H216" s="101">
        <v>0</v>
      </c>
      <c r="I216" s="100">
        <f>SUM(J216:K216)</f>
        <v>0</v>
      </c>
      <c r="J216" s="100">
        <v>0</v>
      </c>
      <c r="K216" s="100">
        <v>0</v>
      </c>
    </row>
    <row r="217" ht="21" customHeight="1" spans="1:11">
      <c r="A217" s="58">
        <v>2130108</v>
      </c>
      <c r="B217" s="59" t="s">
        <v>304</v>
      </c>
      <c r="C217" s="100">
        <f>D217+I217</f>
        <v>0</v>
      </c>
      <c r="D217" s="100">
        <f>SUM(E217:H217)</f>
        <v>0</v>
      </c>
      <c r="E217" s="101">
        <v>0</v>
      </c>
      <c r="F217" s="101">
        <v>0</v>
      </c>
      <c r="G217" s="101">
        <v>0</v>
      </c>
      <c r="H217" s="101">
        <v>0</v>
      </c>
      <c r="I217" s="100">
        <f>SUM(J217:K217)</f>
        <v>0</v>
      </c>
      <c r="J217" s="100">
        <v>0</v>
      </c>
      <c r="K217" s="100">
        <v>0</v>
      </c>
    </row>
    <row r="218" ht="21" customHeight="1" spans="1:11">
      <c r="A218" s="58">
        <v>2130109</v>
      </c>
      <c r="B218" s="59" t="s">
        <v>305</v>
      </c>
      <c r="C218" s="100">
        <f>D218+I218</f>
        <v>0</v>
      </c>
      <c r="D218" s="100">
        <f>SUM(E218:H218)</f>
        <v>0</v>
      </c>
      <c r="E218" s="101">
        <v>0</v>
      </c>
      <c r="F218" s="101">
        <v>0</v>
      </c>
      <c r="G218" s="101">
        <v>0</v>
      </c>
      <c r="H218" s="101">
        <v>0</v>
      </c>
      <c r="I218" s="100">
        <f>SUM(J218:K218)</f>
        <v>0</v>
      </c>
      <c r="J218" s="100">
        <v>0</v>
      </c>
      <c r="K218" s="100">
        <v>0</v>
      </c>
    </row>
    <row r="219" ht="21" customHeight="1" spans="1:11">
      <c r="A219" s="58">
        <v>2130121</v>
      </c>
      <c r="B219" s="59" t="s">
        <v>306</v>
      </c>
      <c r="C219" s="100">
        <f>D219+I219</f>
        <v>0</v>
      </c>
      <c r="D219" s="100">
        <f>SUM(E219:H219)</f>
        <v>0</v>
      </c>
      <c r="E219" s="101">
        <v>0</v>
      </c>
      <c r="F219" s="101">
        <v>0</v>
      </c>
      <c r="G219" s="101">
        <v>0</v>
      </c>
      <c r="H219" s="101">
        <v>0</v>
      </c>
      <c r="I219" s="100">
        <f>SUM(J219:K219)</f>
        <v>0</v>
      </c>
      <c r="J219" s="100">
        <v>0</v>
      </c>
      <c r="K219" s="100">
        <v>0</v>
      </c>
    </row>
    <row r="220" ht="21" customHeight="1" spans="1:11">
      <c r="A220" s="58">
        <v>2130122</v>
      </c>
      <c r="B220" s="59" t="s">
        <v>307</v>
      </c>
      <c r="C220" s="100">
        <f>D220+I220</f>
        <v>0</v>
      </c>
      <c r="D220" s="100">
        <f>SUM(E220:H220)</f>
        <v>0</v>
      </c>
      <c r="E220" s="101">
        <v>0</v>
      </c>
      <c r="F220" s="101">
        <v>0</v>
      </c>
      <c r="G220" s="101">
        <v>0</v>
      </c>
      <c r="H220" s="101">
        <v>0</v>
      </c>
      <c r="I220" s="100">
        <f>SUM(J220:K220)</f>
        <v>0</v>
      </c>
      <c r="J220" s="100">
        <v>0</v>
      </c>
      <c r="K220" s="100">
        <v>0</v>
      </c>
    </row>
    <row r="221" ht="21" customHeight="1" spans="1:11">
      <c r="A221" s="58">
        <v>2130124</v>
      </c>
      <c r="B221" s="59" t="s">
        <v>308</v>
      </c>
      <c r="C221" s="100">
        <f>D221+I221</f>
        <v>0</v>
      </c>
      <c r="D221" s="100">
        <f>SUM(E221:H221)</f>
        <v>0</v>
      </c>
      <c r="E221" s="101">
        <v>0</v>
      </c>
      <c r="F221" s="101">
        <v>0</v>
      </c>
      <c r="G221" s="101">
        <v>0</v>
      </c>
      <c r="H221" s="101">
        <v>0</v>
      </c>
      <c r="I221" s="100">
        <f>SUM(J221:K221)</f>
        <v>0</v>
      </c>
      <c r="J221" s="100">
        <v>0</v>
      </c>
      <c r="K221" s="100">
        <v>0</v>
      </c>
    </row>
    <row r="222" ht="21" customHeight="1" spans="1:11">
      <c r="A222" s="58">
        <v>2130126</v>
      </c>
      <c r="B222" s="59" t="s">
        <v>309</v>
      </c>
      <c r="C222" s="100">
        <f>D222+I222</f>
        <v>0</v>
      </c>
      <c r="D222" s="100">
        <f>SUM(E222:H222)</f>
        <v>0</v>
      </c>
      <c r="E222" s="101">
        <v>0</v>
      </c>
      <c r="F222" s="101">
        <v>0</v>
      </c>
      <c r="G222" s="101">
        <v>0</v>
      </c>
      <c r="H222" s="101">
        <v>0</v>
      </c>
      <c r="I222" s="100">
        <f>SUM(J222:K222)</f>
        <v>0</v>
      </c>
      <c r="J222" s="100">
        <v>0</v>
      </c>
      <c r="K222" s="100">
        <v>0</v>
      </c>
    </row>
    <row r="223" ht="21" customHeight="1" spans="1:11">
      <c r="A223" s="58">
        <v>2130135</v>
      </c>
      <c r="B223" s="59" t="s">
        <v>310</v>
      </c>
      <c r="C223" s="100">
        <f>D223+I223</f>
        <v>0</v>
      </c>
      <c r="D223" s="100">
        <f>SUM(E223:H223)</f>
        <v>0</v>
      </c>
      <c r="E223" s="101">
        <v>0</v>
      </c>
      <c r="F223" s="101">
        <v>0</v>
      </c>
      <c r="G223" s="101">
        <v>0</v>
      </c>
      <c r="H223" s="101">
        <v>0</v>
      </c>
      <c r="I223" s="100">
        <f>SUM(J223:K223)</f>
        <v>0</v>
      </c>
      <c r="J223" s="100">
        <v>0</v>
      </c>
      <c r="K223" s="100">
        <v>0</v>
      </c>
    </row>
    <row r="224" ht="21" customHeight="1" spans="1:11">
      <c r="A224" s="58">
        <v>2130142</v>
      </c>
      <c r="B224" s="59" t="s">
        <v>311</v>
      </c>
      <c r="C224" s="100">
        <f>D224+I224</f>
        <v>2000000</v>
      </c>
      <c r="D224" s="100">
        <f>SUM(E224:H224)</f>
        <v>0</v>
      </c>
      <c r="E224" s="101">
        <v>0</v>
      </c>
      <c r="F224" s="101">
        <v>0</v>
      </c>
      <c r="G224" s="101">
        <v>0</v>
      </c>
      <c r="H224" s="101">
        <v>0</v>
      </c>
      <c r="I224" s="100">
        <f>SUM(J224:K224)</f>
        <v>2000000</v>
      </c>
      <c r="J224" s="100">
        <v>2000000</v>
      </c>
      <c r="K224" s="100">
        <v>0</v>
      </c>
    </row>
    <row r="225" ht="21" customHeight="1" spans="1:11">
      <c r="A225" s="58">
        <v>2130152</v>
      </c>
      <c r="B225" s="59" t="s">
        <v>312</v>
      </c>
      <c r="C225" s="100">
        <f>D225+I225</f>
        <v>0</v>
      </c>
      <c r="D225" s="100">
        <f>SUM(E225:H225)</f>
        <v>0</v>
      </c>
      <c r="E225" s="101">
        <v>0</v>
      </c>
      <c r="F225" s="101">
        <v>0</v>
      </c>
      <c r="G225" s="101">
        <v>0</v>
      </c>
      <c r="H225" s="101">
        <v>0</v>
      </c>
      <c r="I225" s="100">
        <f>SUM(J225:K225)</f>
        <v>0</v>
      </c>
      <c r="J225" s="100">
        <v>0</v>
      </c>
      <c r="K225" s="100">
        <v>0</v>
      </c>
    </row>
    <row r="226" ht="21" customHeight="1" spans="1:11">
      <c r="A226" s="58">
        <v>2130199</v>
      </c>
      <c r="B226" s="59" t="s">
        <v>313</v>
      </c>
      <c r="C226" s="100">
        <f>D226+I226</f>
        <v>1000000</v>
      </c>
      <c r="D226" s="100">
        <f>SUM(E226:H226)</f>
        <v>0</v>
      </c>
      <c r="E226" s="101">
        <v>0</v>
      </c>
      <c r="F226" s="101">
        <v>0</v>
      </c>
      <c r="G226" s="101">
        <v>0</v>
      </c>
      <c r="H226" s="101">
        <v>0</v>
      </c>
      <c r="I226" s="100">
        <f>SUM(J226:K226)</f>
        <v>1000000</v>
      </c>
      <c r="J226" s="100">
        <v>1000000</v>
      </c>
      <c r="K226" s="100">
        <v>0</v>
      </c>
    </row>
    <row r="227" ht="21" customHeight="1" spans="1:11">
      <c r="A227" s="58">
        <v>21302</v>
      </c>
      <c r="B227" s="59" t="s">
        <v>314</v>
      </c>
      <c r="C227" s="100">
        <f>D227+I227</f>
        <v>0</v>
      </c>
      <c r="D227" s="100">
        <f>SUM(E227:H227)</f>
        <v>0</v>
      </c>
      <c r="E227" s="100">
        <f>SUM(E228:E232)</f>
        <v>0</v>
      </c>
      <c r="F227" s="100">
        <f>SUM(F228:F232)</f>
        <v>0</v>
      </c>
      <c r="G227" s="100">
        <f>SUM(G228:G232)</f>
        <v>0</v>
      </c>
      <c r="H227" s="100">
        <f>SUM(H228:H232)</f>
        <v>0</v>
      </c>
      <c r="I227" s="100">
        <f>SUM(I228:I232)</f>
        <v>0</v>
      </c>
      <c r="J227" s="100">
        <f>SUM(J228:J232)</f>
        <v>0</v>
      </c>
      <c r="K227" s="100">
        <f>SUM(K228:K232)</f>
        <v>0</v>
      </c>
    </row>
    <row r="228" ht="21" customHeight="1" spans="1:11">
      <c r="A228" s="58">
        <v>2130205</v>
      </c>
      <c r="B228" s="59" t="s">
        <v>315</v>
      </c>
      <c r="C228" s="100">
        <f>D228+I228</f>
        <v>0</v>
      </c>
      <c r="D228" s="100">
        <f>SUM(E228:H228)</f>
        <v>0</v>
      </c>
      <c r="E228" s="101">
        <v>0</v>
      </c>
      <c r="F228" s="101">
        <v>0</v>
      </c>
      <c r="G228" s="101">
        <v>0</v>
      </c>
      <c r="H228" s="101">
        <v>0</v>
      </c>
      <c r="I228" s="100">
        <f>SUM(J228:K228)</f>
        <v>0</v>
      </c>
      <c r="J228" s="100">
        <v>0</v>
      </c>
      <c r="K228" s="100">
        <v>0</v>
      </c>
    </row>
    <row r="229" ht="21" customHeight="1" spans="1:11">
      <c r="A229" s="58">
        <v>2130206</v>
      </c>
      <c r="B229" s="59" t="s">
        <v>316</v>
      </c>
      <c r="C229" s="100">
        <f>D229+I229</f>
        <v>0</v>
      </c>
      <c r="D229" s="100">
        <f>SUM(E229:H229)</f>
        <v>0</v>
      </c>
      <c r="E229" s="101">
        <v>0</v>
      </c>
      <c r="F229" s="101">
        <v>0</v>
      </c>
      <c r="G229" s="101">
        <v>0</v>
      </c>
      <c r="H229" s="101">
        <v>0</v>
      </c>
      <c r="I229" s="100">
        <f>SUM(J229:K229)</f>
        <v>0</v>
      </c>
      <c r="J229" s="100">
        <v>0</v>
      </c>
      <c r="K229" s="100">
        <v>0</v>
      </c>
    </row>
    <row r="230" ht="21" customHeight="1" spans="1:11">
      <c r="A230" s="58">
        <v>2130209</v>
      </c>
      <c r="B230" s="59" t="s">
        <v>317</v>
      </c>
      <c r="C230" s="100">
        <f>D230+I230</f>
        <v>0</v>
      </c>
      <c r="D230" s="100">
        <f>SUM(E230:H230)</f>
        <v>0</v>
      </c>
      <c r="E230" s="101">
        <v>0</v>
      </c>
      <c r="F230" s="101">
        <v>0</v>
      </c>
      <c r="G230" s="101">
        <v>0</v>
      </c>
      <c r="H230" s="101">
        <v>0</v>
      </c>
      <c r="I230" s="100">
        <f>SUM(J230:K230)</f>
        <v>0</v>
      </c>
      <c r="J230" s="100">
        <v>0</v>
      </c>
      <c r="K230" s="100">
        <v>0</v>
      </c>
    </row>
    <row r="231" ht="21" customHeight="1" spans="1:11">
      <c r="A231" s="58">
        <v>2130234</v>
      </c>
      <c r="B231" s="59" t="s">
        <v>318</v>
      </c>
      <c r="C231" s="100">
        <f>D231+I231</f>
        <v>0</v>
      </c>
      <c r="D231" s="100">
        <f>SUM(E231:H231)</f>
        <v>0</v>
      </c>
      <c r="E231" s="101">
        <v>0</v>
      </c>
      <c r="F231" s="101">
        <v>0</v>
      </c>
      <c r="G231" s="101">
        <v>0</v>
      </c>
      <c r="H231" s="101">
        <v>0</v>
      </c>
      <c r="I231" s="100">
        <f>SUM(J231:K231)</f>
        <v>0</v>
      </c>
      <c r="J231" s="100">
        <v>0</v>
      </c>
      <c r="K231" s="100">
        <v>0</v>
      </c>
    </row>
    <row r="232" ht="21" customHeight="1" spans="1:11">
      <c r="A232" s="58">
        <v>2130299</v>
      </c>
      <c r="B232" s="59" t="s">
        <v>319</v>
      </c>
      <c r="C232" s="100">
        <f>D232+I232</f>
        <v>0</v>
      </c>
      <c r="D232" s="100">
        <f>SUM(E232:H232)</f>
        <v>0</v>
      </c>
      <c r="E232" s="101">
        <v>0</v>
      </c>
      <c r="F232" s="101">
        <v>0</v>
      </c>
      <c r="G232" s="101">
        <v>0</v>
      </c>
      <c r="H232" s="101">
        <v>0</v>
      </c>
      <c r="I232" s="100">
        <f>SUM(J232:K232)</f>
        <v>0</v>
      </c>
      <c r="J232" s="100">
        <v>0</v>
      </c>
      <c r="K232" s="100">
        <v>0</v>
      </c>
    </row>
    <row r="233" ht="21" customHeight="1" spans="1:11">
      <c r="A233" s="58">
        <v>21303</v>
      </c>
      <c r="B233" s="59" t="s">
        <v>320</v>
      </c>
      <c r="C233" s="100">
        <f>D233+I233</f>
        <v>1000000</v>
      </c>
      <c r="D233" s="100">
        <f>SUM(E233:H233)</f>
        <v>0</v>
      </c>
      <c r="E233" s="100">
        <f>SUM(E234:E240)</f>
        <v>0</v>
      </c>
      <c r="F233" s="100">
        <f>SUM(F234:F240)</f>
        <v>0</v>
      </c>
      <c r="G233" s="100">
        <f>SUM(G234:G240)</f>
        <v>0</v>
      </c>
      <c r="H233" s="100">
        <f>SUM(H234:H240)</f>
        <v>0</v>
      </c>
      <c r="I233" s="100">
        <f>SUM(I234:I240)</f>
        <v>1000000</v>
      </c>
      <c r="J233" s="100">
        <f>SUM(J234:J240)</f>
        <v>1000000</v>
      </c>
      <c r="K233" s="100">
        <f>SUM(K234:K240)</f>
        <v>0</v>
      </c>
    </row>
    <row r="234" ht="21" customHeight="1" spans="1:11">
      <c r="A234" s="58">
        <v>2130305</v>
      </c>
      <c r="B234" s="59" t="s">
        <v>321</v>
      </c>
      <c r="C234" s="100">
        <f>D234+I234</f>
        <v>0</v>
      </c>
      <c r="D234" s="100">
        <f>SUM(E234:H234)</f>
        <v>0</v>
      </c>
      <c r="E234" s="101">
        <v>0</v>
      </c>
      <c r="F234" s="101">
        <v>0</v>
      </c>
      <c r="G234" s="101">
        <v>0</v>
      </c>
      <c r="H234" s="101">
        <v>0</v>
      </c>
      <c r="I234" s="100">
        <f>SUM(J234:K234)</f>
        <v>0</v>
      </c>
      <c r="J234" s="100">
        <v>0</v>
      </c>
      <c r="K234" s="100">
        <v>0</v>
      </c>
    </row>
    <row r="235" ht="21" customHeight="1" spans="1:11">
      <c r="A235" s="58">
        <v>2130306</v>
      </c>
      <c r="B235" s="59" t="s">
        <v>322</v>
      </c>
      <c r="C235" s="100">
        <f>D235+I235</f>
        <v>0</v>
      </c>
      <c r="D235" s="100">
        <f>SUM(E235:H235)</f>
        <v>0</v>
      </c>
      <c r="E235" s="101">
        <v>0</v>
      </c>
      <c r="F235" s="101">
        <v>0</v>
      </c>
      <c r="G235" s="101">
        <v>0</v>
      </c>
      <c r="H235" s="101">
        <v>0</v>
      </c>
      <c r="I235" s="100">
        <f>SUM(J235:K235)</f>
        <v>0</v>
      </c>
      <c r="J235" s="100">
        <v>0</v>
      </c>
      <c r="K235" s="100">
        <v>0</v>
      </c>
    </row>
    <row r="236" ht="21" customHeight="1" spans="1:11">
      <c r="A236" s="58">
        <v>2130310</v>
      </c>
      <c r="B236" s="59" t="s">
        <v>323</v>
      </c>
      <c r="C236" s="100">
        <f>D236+I236</f>
        <v>0</v>
      </c>
      <c r="D236" s="100">
        <f>SUM(E236:H236)</f>
        <v>0</v>
      </c>
      <c r="E236" s="101">
        <v>0</v>
      </c>
      <c r="F236" s="101">
        <v>0</v>
      </c>
      <c r="G236" s="101">
        <v>0</v>
      </c>
      <c r="H236" s="101">
        <v>0</v>
      </c>
      <c r="I236" s="100">
        <f>SUM(J236:K236)</f>
        <v>0</v>
      </c>
      <c r="J236" s="100">
        <v>0</v>
      </c>
      <c r="K236" s="100">
        <v>0</v>
      </c>
    </row>
    <row r="237" ht="21" customHeight="1" spans="1:11">
      <c r="A237" s="58">
        <v>2130314</v>
      </c>
      <c r="B237" s="59" t="s">
        <v>324</v>
      </c>
      <c r="C237" s="100">
        <f>D237+I237</f>
        <v>0</v>
      </c>
      <c r="D237" s="100">
        <f>SUM(E237:H237)</f>
        <v>0</v>
      </c>
      <c r="E237" s="101">
        <v>0</v>
      </c>
      <c r="F237" s="101">
        <v>0</v>
      </c>
      <c r="G237" s="101">
        <v>0</v>
      </c>
      <c r="H237" s="101">
        <v>0</v>
      </c>
      <c r="I237" s="100">
        <f>SUM(J237:K237)</f>
        <v>0</v>
      </c>
      <c r="J237" s="100">
        <v>0</v>
      </c>
      <c r="K237" s="100">
        <v>0</v>
      </c>
    </row>
    <row r="238" ht="21" customHeight="1" spans="1:11">
      <c r="A238" s="58">
        <v>2130316</v>
      </c>
      <c r="B238" s="59" t="s">
        <v>325</v>
      </c>
      <c r="C238" s="100">
        <f>D238+I238</f>
        <v>1000000</v>
      </c>
      <c r="D238" s="100">
        <f>SUM(E238:H238)</f>
        <v>0</v>
      </c>
      <c r="E238" s="101">
        <v>0</v>
      </c>
      <c r="F238" s="101">
        <v>0</v>
      </c>
      <c r="G238" s="101">
        <v>0</v>
      </c>
      <c r="H238" s="101">
        <v>0</v>
      </c>
      <c r="I238" s="100">
        <f>SUM(J238:K238)</f>
        <v>1000000</v>
      </c>
      <c r="J238" s="100">
        <v>1000000</v>
      </c>
      <c r="K238" s="100">
        <v>0</v>
      </c>
    </row>
    <row r="239" ht="21" customHeight="1" spans="1:11">
      <c r="A239" s="58">
        <v>2130335</v>
      </c>
      <c r="B239" s="59" t="s">
        <v>326</v>
      </c>
      <c r="C239" s="100">
        <f>D239+I239</f>
        <v>0</v>
      </c>
      <c r="D239" s="100">
        <f>SUM(E239:H239)</f>
        <v>0</v>
      </c>
      <c r="E239" s="101">
        <v>0</v>
      </c>
      <c r="F239" s="101">
        <v>0</v>
      </c>
      <c r="G239" s="101">
        <v>0</v>
      </c>
      <c r="H239" s="101">
        <v>0</v>
      </c>
      <c r="I239" s="100">
        <f>SUM(J239:K239)</f>
        <v>0</v>
      </c>
      <c r="J239" s="100">
        <v>0</v>
      </c>
      <c r="K239" s="100">
        <v>0</v>
      </c>
    </row>
    <row r="240" ht="21" customHeight="1" spans="1:11">
      <c r="A240" s="58">
        <v>2130399</v>
      </c>
      <c r="B240" s="59" t="s">
        <v>327</v>
      </c>
      <c r="C240" s="100">
        <f>D240+I240</f>
        <v>0</v>
      </c>
      <c r="D240" s="100">
        <f>SUM(E240:H240)</f>
        <v>0</v>
      </c>
      <c r="E240" s="101">
        <v>0</v>
      </c>
      <c r="F240" s="101">
        <v>0</v>
      </c>
      <c r="G240" s="101">
        <v>0</v>
      </c>
      <c r="H240" s="101">
        <v>0</v>
      </c>
      <c r="I240" s="100">
        <f>SUM(J240:K240)</f>
        <v>0</v>
      </c>
      <c r="J240" s="100">
        <v>0</v>
      </c>
      <c r="K240" s="100">
        <v>0</v>
      </c>
    </row>
    <row r="241" ht="21" customHeight="1" spans="1:11">
      <c r="A241" s="58">
        <v>21305</v>
      </c>
      <c r="B241" s="59" t="s">
        <v>328</v>
      </c>
      <c r="C241" s="100">
        <f>D241+I241</f>
        <v>0</v>
      </c>
      <c r="D241" s="100">
        <f>SUM(E241:H241)</f>
        <v>0</v>
      </c>
      <c r="E241" s="100">
        <f>E242+E243</f>
        <v>0</v>
      </c>
      <c r="F241" s="100">
        <f>F242+F243</f>
        <v>0</v>
      </c>
      <c r="G241" s="100">
        <f>G242+G243</f>
        <v>0</v>
      </c>
      <c r="H241" s="100">
        <f>H242+H243</f>
        <v>0</v>
      </c>
      <c r="I241" s="100">
        <f>I242+I243</f>
        <v>0</v>
      </c>
      <c r="J241" s="100">
        <f>J242+J243</f>
        <v>0</v>
      </c>
      <c r="K241" s="100">
        <f>K242+K243</f>
        <v>0</v>
      </c>
    </row>
    <row r="242" ht="21" customHeight="1" spans="1:11">
      <c r="A242" s="58">
        <v>2130504</v>
      </c>
      <c r="B242" s="59" t="s">
        <v>329</v>
      </c>
      <c r="C242" s="100">
        <f>D242+I242</f>
        <v>0</v>
      </c>
      <c r="D242" s="100">
        <f>SUM(E242:H242)</f>
        <v>0</v>
      </c>
      <c r="E242" s="101">
        <v>0</v>
      </c>
      <c r="F242" s="101">
        <v>0</v>
      </c>
      <c r="G242" s="101">
        <v>0</v>
      </c>
      <c r="H242" s="101">
        <v>0</v>
      </c>
      <c r="I242" s="100">
        <f>SUM(J242:K242)</f>
        <v>0</v>
      </c>
      <c r="J242" s="100">
        <v>0</v>
      </c>
      <c r="K242" s="100">
        <v>0</v>
      </c>
    </row>
    <row r="243" ht="21" customHeight="1" spans="1:11">
      <c r="A243" s="58">
        <v>2130599</v>
      </c>
      <c r="B243" s="59" t="s">
        <v>330</v>
      </c>
      <c r="C243" s="100">
        <f>D243+I243</f>
        <v>0</v>
      </c>
      <c r="D243" s="100">
        <f>SUM(E243:H243)</f>
        <v>0</v>
      </c>
      <c r="E243" s="101">
        <v>0</v>
      </c>
      <c r="F243" s="101">
        <v>0</v>
      </c>
      <c r="G243" s="101">
        <v>0</v>
      </c>
      <c r="H243" s="101">
        <v>0</v>
      </c>
      <c r="I243" s="100">
        <f>SUM(J243:K243)</f>
        <v>0</v>
      </c>
      <c r="J243" s="100">
        <v>0</v>
      </c>
      <c r="K243" s="100">
        <v>0</v>
      </c>
    </row>
    <row r="244" ht="21" customHeight="1" spans="1:11">
      <c r="A244" s="58">
        <v>21307</v>
      </c>
      <c r="B244" s="59" t="s">
        <v>331</v>
      </c>
      <c r="C244" s="100">
        <f>D244+I244</f>
        <v>0</v>
      </c>
      <c r="D244" s="100">
        <f>SUM(E244:H244)</f>
        <v>0</v>
      </c>
      <c r="E244" s="100">
        <f>SUM(E245:E248)</f>
        <v>0</v>
      </c>
      <c r="F244" s="100">
        <f>SUM(F245:F248)</f>
        <v>0</v>
      </c>
      <c r="G244" s="100">
        <f>SUM(G245:G248)</f>
        <v>0</v>
      </c>
      <c r="H244" s="100">
        <f>SUM(H245:H248)</f>
        <v>0</v>
      </c>
      <c r="I244" s="100">
        <f>SUM(I245:I248)</f>
        <v>0</v>
      </c>
      <c r="J244" s="100">
        <f>SUM(J245:J248)</f>
        <v>0</v>
      </c>
      <c r="K244" s="100">
        <f>SUM(K245:K248)</f>
        <v>0</v>
      </c>
    </row>
    <row r="245" ht="21" customHeight="1" spans="1:11">
      <c r="A245" s="58">
        <v>2130701</v>
      </c>
      <c r="B245" s="59" t="s">
        <v>332</v>
      </c>
      <c r="C245" s="100">
        <f>D245+I245</f>
        <v>0</v>
      </c>
      <c r="D245" s="100">
        <f>SUM(E245:H245)</f>
        <v>0</v>
      </c>
      <c r="E245" s="101">
        <v>0</v>
      </c>
      <c r="F245" s="101">
        <v>0</v>
      </c>
      <c r="G245" s="101">
        <v>0</v>
      </c>
      <c r="H245" s="101">
        <v>0</v>
      </c>
      <c r="I245" s="100">
        <f>SUM(J245:K245)</f>
        <v>0</v>
      </c>
      <c r="J245" s="100">
        <v>0</v>
      </c>
      <c r="K245" s="100">
        <v>0</v>
      </c>
    </row>
    <row r="246" ht="21" customHeight="1" spans="1:11">
      <c r="A246" s="58">
        <v>2130705</v>
      </c>
      <c r="B246" s="59" t="s">
        <v>333</v>
      </c>
      <c r="C246" s="100">
        <f>D246+I246</f>
        <v>0</v>
      </c>
      <c r="D246" s="100">
        <f>SUM(E246:H246)</f>
        <v>0</v>
      </c>
      <c r="E246" s="101">
        <v>0</v>
      </c>
      <c r="F246" s="101">
        <v>0</v>
      </c>
      <c r="G246" s="101">
        <v>0</v>
      </c>
      <c r="H246" s="101">
        <v>0</v>
      </c>
      <c r="I246" s="100">
        <f>SUM(J246:K246)</f>
        <v>0</v>
      </c>
      <c r="J246" s="100">
        <v>0</v>
      </c>
      <c r="K246" s="100">
        <v>0</v>
      </c>
    </row>
    <row r="247" ht="21" customHeight="1" spans="1:11">
      <c r="A247" s="58">
        <v>2130706</v>
      </c>
      <c r="B247" s="59" t="s">
        <v>334</v>
      </c>
      <c r="C247" s="100">
        <f>D247+I247</f>
        <v>0</v>
      </c>
      <c r="D247" s="100">
        <f>SUM(E247:H247)</f>
        <v>0</v>
      </c>
      <c r="E247" s="101">
        <v>0</v>
      </c>
      <c r="F247" s="101">
        <v>0</v>
      </c>
      <c r="G247" s="101">
        <v>0</v>
      </c>
      <c r="H247" s="101">
        <v>0</v>
      </c>
      <c r="I247" s="100">
        <f>SUM(J247:K247)</f>
        <v>0</v>
      </c>
      <c r="J247" s="100">
        <v>0</v>
      </c>
      <c r="K247" s="100">
        <v>0</v>
      </c>
    </row>
    <row r="248" ht="21" customHeight="1" spans="1:11">
      <c r="A248" s="58">
        <v>2130707</v>
      </c>
      <c r="B248" s="59" t="s">
        <v>335</v>
      </c>
      <c r="C248" s="100">
        <f>D248+I248</f>
        <v>0</v>
      </c>
      <c r="D248" s="100">
        <f>SUM(E248:H248)</f>
        <v>0</v>
      </c>
      <c r="E248" s="101">
        <v>0</v>
      </c>
      <c r="F248" s="101">
        <v>0</v>
      </c>
      <c r="G248" s="101">
        <v>0</v>
      </c>
      <c r="H248" s="101">
        <v>0</v>
      </c>
      <c r="I248" s="100">
        <f>SUM(J248:K248)</f>
        <v>0</v>
      </c>
      <c r="J248" s="100">
        <v>0</v>
      </c>
      <c r="K248" s="100">
        <v>0</v>
      </c>
    </row>
    <row r="249" ht="21" customHeight="1" spans="1:11">
      <c r="A249" s="58">
        <v>21308</v>
      </c>
      <c r="B249" s="59" t="s">
        <v>336</v>
      </c>
      <c r="C249" s="100">
        <f>D249+I249</f>
        <v>0</v>
      </c>
      <c r="D249" s="100">
        <f>SUM(E249:H249)</f>
        <v>0</v>
      </c>
      <c r="E249" s="100">
        <f>E250</f>
        <v>0</v>
      </c>
      <c r="F249" s="100">
        <f>F250</f>
        <v>0</v>
      </c>
      <c r="G249" s="100">
        <f>G250</f>
        <v>0</v>
      </c>
      <c r="H249" s="100">
        <f>H250</f>
        <v>0</v>
      </c>
      <c r="I249" s="100">
        <f>I250</f>
        <v>0</v>
      </c>
      <c r="J249" s="100">
        <f>J250</f>
        <v>0</v>
      </c>
      <c r="K249" s="100">
        <f>K250</f>
        <v>0</v>
      </c>
    </row>
    <row r="250" ht="21" customHeight="1" spans="1:11">
      <c r="A250" s="58">
        <v>2130802</v>
      </c>
      <c r="B250" s="59" t="s">
        <v>337</v>
      </c>
      <c r="C250" s="100">
        <f>D250+I250</f>
        <v>0</v>
      </c>
      <c r="D250" s="100">
        <f>SUM(E250:H250)</f>
        <v>0</v>
      </c>
      <c r="E250" s="101">
        <v>0</v>
      </c>
      <c r="F250" s="101">
        <v>0</v>
      </c>
      <c r="G250" s="101">
        <v>0</v>
      </c>
      <c r="H250" s="101">
        <v>0</v>
      </c>
      <c r="I250" s="100">
        <f>SUM(J250:K250)</f>
        <v>0</v>
      </c>
      <c r="J250" s="100">
        <v>0</v>
      </c>
      <c r="K250" s="100">
        <v>0</v>
      </c>
    </row>
    <row r="251" ht="21" customHeight="1" spans="1:11">
      <c r="A251" s="58">
        <v>21360</v>
      </c>
      <c r="B251" s="59" t="s">
        <v>338</v>
      </c>
      <c r="C251" s="100">
        <f>D251+I251</f>
        <v>0</v>
      </c>
      <c r="D251" s="100">
        <f>SUM(E251:H251)</f>
        <v>0</v>
      </c>
      <c r="E251" s="100">
        <f>E252</f>
        <v>0</v>
      </c>
      <c r="F251" s="100">
        <f>F252</f>
        <v>0</v>
      </c>
      <c r="G251" s="100">
        <f>G252</f>
        <v>0</v>
      </c>
      <c r="H251" s="100">
        <f>H252</f>
        <v>0</v>
      </c>
      <c r="I251" s="100">
        <f>I252</f>
        <v>0</v>
      </c>
      <c r="J251" s="100">
        <f>J252</f>
        <v>0</v>
      </c>
      <c r="K251" s="100">
        <f>K252</f>
        <v>0</v>
      </c>
    </row>
    <row r="252" ht="21" customHeight="1" spans="1:11">
      <c r="A252" s="58">
        <v>2136099</v>
      </c>
      <c r="B252" s="59" t="s">
        <v>339</v>
      </c>
      <c r="C252" s="100">
        <f>D252+I252</f>
        <v>0</v>
      </c>
      <c r="D252" s="100">
        <f>SUM(E252:H252)</f>
        <v>0</v>
      </c>
      <c r="E252" s="101">
        <v>0</v>
      </c>
      <c r="F252" s="101">
        <v>0</v>
      </c>
      <c r="G252" s="101">
        <v>0</v>
      </c>
      <c r="H252" s="101">
        <v>0</v>
      </c>
      <c r="I252" s="100">
        <f>SUM(J252:K252)</f>
        <v>0</v>
      </c>
      <c r="J252" s="100">
        <v>0</v>
      </c>
      <c r="K252" s="100">
        <v>0</v>
      </c>
    </row>
    <row r="253" ht="21" customHeight="1" spans="1:11">
      <c r="A253" s="58">
        <v>21370</v>
      </c>
      <c r="B253" s="59" t="s">
        <v>340</v>
      </c>
      <c r="C253" s="100">
        <f>D253+I253</f>
        <v>0</v>
      </c>
      <c r="D253" s="100">
        <f>SUM(E253:H253)</f>
        <v>0</v>
      </c>
      <c r="E253" s="100">
        <f>E254</f>
        <v>0</v>
      </c>
      <c r="F253" s="100">
        <f>F254</f>
        <v>0</v>
      </c>
      <c r="G253" s="100">
        <f>G254</f>
        <v>0</v>
      </c>
      <c r="H253" s="100">
        <f>H254</f>
        <v>0</v>
      </c>
      <c r="I253" s="100">
        <f>I254</f>
        <v>0</v>
      </c>
      <c r="J253" s="100">
        <f>J254</f>
        <v>0</v>
      </c>
      <c r="K253" s="100">
        <f>K254</f>
        <v>0</v>
      </c>
    </row>
    <row r="254" ht="21" customHeight="1" spans="1:11">
      <c r="A254" s="58">
        <v>2137001</v>
      </c>
      <c r="B254" s="59" t="s">
        <v>341</v>
      </c>
      <c r="C254" s="100">
        <f>D254+I254</f>
        <v>0</v>
      </c>
      <c r="D254" s="100">
        <f>SUM(E254:H254)</f>
        <v>0</v>
      </c>
      <c r="E254" s="101">
        <v>0</v>
      </c>
      <c r="F254" s="101">
        <v>0</v>
      </c>
      <c r="G254" s="101">
        <v>0</v>
      </c>
      <c r="H254" s="101">
        <v>0</v>
      </c>
      <c r="I254" s="100">
        <f>SUM(J254:K254)</f>
        <v>0</v>
      </c>
      <c r="J254" s="100">
        <v>0</v>
      </c>
      <c r="K254" s="100">
        <v>0</v>
      </c>
    </row>
    <row r="255" ht="21" customHeight="1" spans="1:11">
      <c r="A255" s="58">
        <v>215</v>
      </c>
      <c r="B255" s="59" t="s">
        <v>342</v>
      </c>
      <c r="C255" s="100">
        <f>D255+I255</f>
        <v>0</v>
      </c>
      <c r="D255" s="100">
        <f>SUM(E255:H255)</f>
        <v>0</v>
      </c>
      <c r="E255" s="100">
        <f>E256+E259</f>
        <v>0</v>
      </c>
      <c r="F255" s="100">
        <f>F256+F259</f>
        <v>0</v>
      </c>
      <c r="G255" s="100">
        <f>G256+G259</f>
        <v>0</v>
      </c>
      <c r="H255" s="100">
        <f>H256+H259</f>
        <v>0</v>
      </c>
      <c r="I255" s="100">
        <f>I256+I259</f>
        <v>0</v>
      </c>
      <c r="J255" s="100">
        <f>J256+J259</f>
        <v>0</v>
      </c>
      <c r="K255" s="100">
        <f>K256+K259</f>
        <v>0</v>
      </c>
    </row>
    <row r="256" ht="21" customHeight="1" spans="1:11">
      <c r="A256" s="58">
        <v>21508</v>
      </c>
      <c r="B256" s="59" t="s">
        <v>343</v>
      </c>
      <c r="C256" s="100">
        <f>D256+I256</f>
        <v>0</v>
      </c>
      <c r="D256" s="100">
        <f>SUM(E256:H256)</f>
        <v>0</v>
      </c>
      <c r="E256" s="100">
        <f>E257+E258</f>
        <v>0</v>
      </c>
      <c r="F256" s="100">
        <f>F257+F258</f>
        <v>0</v>
      </c>
      <c r="G256" s="100">
        <f>G257+G258</f>
        <v>0</v>
      </c>
      <c r="H256" s="100">
        <f>H257+H258</f>
        <v>0</v>
      </c>
      <c r="I256" s="100">
        <f>I257+I258</f>
        <v>0</v>
      </c>
      <c r="J256" s="100">
        <f>J257+J258</f>
        <v>0</v>
      </c>
      <c r="K256" s="100">
        <f>K257+K258</f>
        <v>0</v>
      </c>
    </row>
    <row r="257" ht="21" customHeight="1" spans="1:11">
      <c r="A257" s="58">
        <v>2150805</v>
      </c>
      <c r="B257" s="59" t="s">
        <v>344</v>
      </c>
      <c r="C257" s="100">
        <f>D257+I257</f>
        <v>0</v>
      </c>
      <c r="D257" s="100">
        <f>SUM(E257:H257)</f>
        <v>0</v>
      </c>
      <c r="E257" s="101">
        <v>0</v>
      </c>
      <c r="F257" s="101">
        <v>0</v>
      </c>
      <c r="G257" s="101">
        <v>0</v>
      </c>
      <c r="H257" s="101">
        <v>0</v>
      </c>
      <c r="I257" s="100">
        <f>SUM(J257:K257)</f>
        <v>0</v>
      </c>
      <c r="J257" s="100">
        <v>0</v>
      </c>
      <c r="K257" s="100">
        <v>0</v>
      </c>
    </row>
    <row r="258" ht="21.75" customHeight="1" spans="1:11">
      <c r="A258" s="63">
        <v>2150899</v>
      </c>
      <c r="B258" s="64" t="s">
        <v>345</v>
      </c>
      <c r="C258" s="107">
        <f>D258+I258</f>
        <v>0</v>
      </c>
      <c r="D258" s="107">
        <f>SUM(E258:H258)</f>
        <v>0</v>
      </c>
      <c r="E258" s="109">
        <v>0</v>
      </c>
      <c r="F258" s="109">
        <v>0</v>
      </c>
      <c r="G258" s="109">
        <v>0</v>
      </c>
      <c r="H258" s="109">
        <v>0</v>
      </c>
      <c r="I258" s="107">
        <f>SUM(J258:K258)</f>
        <v>0</v>
      </c>
      <c r="J258" s="107">
        <v>0</v>
      </c>
      <c r="K258" s="107">
        <v>0</v>
      </c>
    </row>
    <row r="259" ht="21" customHeight="1" spans="1:11">
      <c r="A259" s="67">
        <v>21599</v>
      </c>
      <c r="B259" s="111" t="s">
        <v>346</v>
      </c>
      <c r="C259" s="112">
        <f>D259+I259</f>
        <v>0</v>
      </c>
      <c r="D259" s="112">
        <f>SUM(E259:H259)</f>
        <v>0</v>
      </c>
      <c r="E259" s="112">
        <f>E260+E261</f>
        <v>0</v>
      </c>
      <c r="F259" s="112">
        <f>F260+F261</f>
        <v>0</v>
      </c>
      <c r="G259" s="112">
        <f>G260+G261</f>
        <v>0</v>
      </c>
      <c r="H259" s="112">
        <f>H260+H261</f>
        <v>0</v>
      </c>
      <c r="I259" s="112">
        <f>SUM(J259:K259)</f>
        <v>0</v>
      </c>
      <c r="J259" s="112">
        <f>J260+J261</f>
        <v>0</v>
      </c>
      <c r="K259" s="112">
        <f>K260+K261</f>
        <v>0</v>
      </c>
    </row>
    <row r="260" ht="21" customHeight="1" spans="1:11">
      <c r="A260" s="67">
        <v>2159904</v>
      </c>
      <c r="B260" s="111" t="s">
        <v>347</v>
      </c>
      <c r="C260" s="112">
        <f>D260+I260</f>
        <v>0</v>
      </c>
      <c r="D260" s="112">
        <f>SUM(E260:H260)</f>
        <v>0</v>
      </c>
      <c r="E260" s="114">
        <v>0</v>
      </c>
      <c r="F260" s="114">
        <v>0</v>
      </c>
      <c r="G260" s="114">
        <v>0</v>
      </c>
      <c r="H260" s="114">
        <v>0</v>
      </c>
      <c r="I260" s="112">
        <f>SUM(J260:K260)</f>
        <v>0</v>
      </c>
      <c r="J260" s="113">
        <v>0</v>
      </c>
      <c r="K260" s="113">
        <v>0</v>
      </c>
    </row>
    <row r="261" ht="21" customHeight="1" spans="1:11">
      <c r="A261" s="67">
        <v>2159999</v>
      </c>
      <c r="B261" s="111" t="s">
        <v>348</v>
      </c>
      <c r="C261" s="112">
        <f>D261+I261</f>
        <v>0</v>
      </c>
      <c r="D261" s="112">
        <f>SUM(E261:H261)</f>
        <v>0</v>
      </c>
      <c r="E261" s="114">
        <v>0</v>
      </c>
      <c r="F261" s="114">
        <v>0</v>
      </c>
      <c r="G261" s="114">
        <v>0</v>
      </c>
      <c r="H261" s="114">
        <v>0</v>
      </c>
      <c r="I261" s="112">
        <f>SUM(J261:K261)</f>
        <v>0</v>
      </c>
      <c r="J261" s="113">
        <v>0</v>
      </c>
      <c r="K261" s="113">
        <v>0</v>
      </c>
    </row>
    <row r="262" ht="21" customHeight="1" spans="1:11">
      <c r="A262" s="71">
        <v>216</v>
      </c>
      <c r="B262" s="72" t="s">
        <v>349</v>
      </c>
      <c r="C262" s="108">
        <f>D262+I262</f>
        <v>0</v>
      </c>
      <c r="D262" s="108">
        <f>SUM(E262:H262)</f>
        <v>0</v>
      </c>
      <c r="E262" s="108">
        <f>E263+E265+E267</f>
        <v>0</v>
      </c>
      <c r="F262" s="108">
        <f>F263+F265+F267</f>
        <v>0</v>
      </c>
      <c r="G262" s="108">
        <f>G263+G265+G267</f>
        <v>0</v>
      </c>
      <c r="H262" s="108">
        <f>H263+H265+H267</f>
        <v>0</v>
      </c>
      <c r="I262" s="108">
        <f>I263+I265+I267</f>
        <v>0</v>
      </c>
      <c r="J262" s="108">
        <f>J263+J265+J267</f>
        <v>0</v>
      </c>
      <c r="K262" s="108">
        <f>K263+K265+K267</f>
        <v>0</v>
      </c>
    </row>
    <row r="263" ht="21" customHeight="1" spans="1:11">
      <c r="A263" s="58">
        <v>21602</v>
      </c>
      <c r="B263" s="59" t="s">
        <v>350</v>
      </c>
      <c r="C263" s="100">
        <f>D263+I263</f>
        <v>0</v>
      </c>
      <c r="D263" s="100">
        <f>SUM(E263:H263)</f>
        <v>0</v>
      </c>
      <c r="E263" s="100">
        <f>E264</f>
        <v>0</v>
      </c>
      <c r="F263" s="100">
        <f>F264</f>
        <v>0</v>
      </c>
      <c r="G263" s="100">
        <f>G264</f>
        <v>0</v>
      </c>
      <c r="H263" s="100">
        <f>H264</f>
        <v>0</v>
      </c>
      <c r="I263" s="100">
        <f>I264</f>
        <v>0</v>
      </c>
      <c r="J263" s="100">
        <f>J264</f>
        <v>0</v>
      </c>
      <c r="K263" s="100">
        <f>K264</f>
        <v>0</v>
      </c>
    </row>
    <row r="264" ht="21" customHeight="1" spans="1:11">
      <c r="A264" s="58">
        <v>2160299</v>
      </c>
      <c r="B264" s="59" t="s">
        <v>351</v>
      </c>
      <c r="C264" s="100">
        <f>D264+I264</f>
        <v>0</v>
      </c>
      <c r="D264" s="100">
        <f>SUM(E264:H264)</f>
        <v>0</v>
      </c>
      <c r="E264" s="101">
        <v>0</v>
      </c>
      <c r="F264" s="101">
        <v>0</v>
      </c>
      <c r="G264" s="101">
        <v>0</v>
      </c>
      <c r="H264" s="101">
        <v>0</v>
      </c>
      <c r="I264" s="100">
        <f>SUM(J264:K264)</f>
        <v>0</v>
      </c>
      <c r="J264" s="100">
        <v>0</v>
      </c>
      <c r="K264" s="100">
        <v>0</v>
      </c>
    </row>
    <row r="265" ht="21" customHeight="1" spans="1:11">
      <c r="A265" s="58">
        <v>21605</v>
      </c>
      <c r="B265" s="59" t="s">
        <v>352</v>
      </c>
      <c r="C265" s="100">
        <f>D265+I265</f>
        <v>0</v>
      </c>
      <c r="D265" s="100">
        <f>SUM(E265:H265)</f>
        <v>0</v>
      </c>
      <c r="E265" s="100">
        <f>E266</f>
        <v>0</v>
      </c>
      <c r="F265" s="100">
        <f>F266</f>
        <v>0</v>
      </c>
      <c r="G265" s="100">
        <f>G266</f>
        <v>0</v>
      </c>
      <c r="H265" s="100">
        <f>H266</f>
        <v>0</v>
      </c>
      <c r="I265" s="100">
        <f>I266</f>
        <v>0</v>
      </c>
      <c r="J265" s="100">
        <f>J266</f>
        <v>0</v>
      </c>
      <c r="K265" s="100">
        <f>K266</f>
        <v>0</v>
      </c>
    </row>
    <row r="266" ht="21" customHeight="1" spans="1:11">
      <c r="A266" s="58">
        <v>2160599</v>
      </c>
      <c r="B266" s="59" t="s">
        <v>353</v>
      </c>
      <c r="C266" s="100">
        <f>D266+I266</f>
        <v>0</v>
      </c>
      <c r="D266" s="100">
        <f>SUM(E266:H266)</f>
        <v>0</v>
      </c>
      <c r="E266" s="101">
        <v>0</v>
      </c>
      <c r="F266" s="101">
        <v>0</v>
      </c>
      <c r="G266" s="101">
        <v>0</v>
      </c>
      <c r="H266" s="101">
        <v>0</v>
      </c>
      <c r="I266" s="100">
        <f>SUM(J266:K266)</f>
        <v>0</v>
      </c>
      <c r="J266" s="100">
        <v>0</v>
      </c>
      <c r="K266" s="100">
        <v>0</v>
      </c>
    </row>
    <row r="267" ht="21" customHeight="1" spans="1:11">
      <c r="A267" s="58">
        <v>21699</v>
      </c>
      <c r="B267" s="59" t="s">
        <v>354</v>
      </c>
      <c r="C267" s="100">
        <f>D267+I267</f>
        <v>0</v>
      </c>
      <c r="D267" s="100">
        <f>SUM(E267:H267)</f>
        <v>0</v>
      </c>
      <c r="E267" s="100">
        <f>E268</f>
        <v>0</v>
      </c>
      <c r="F267" s="100">
        <f>F268</f>
        <v>0</v>
      </c>
      <c r="G267" s="100">
        <f>G268</f>
        <v>0</v>
      </c>
      <c r="H267" s="100">
        <f>H268</f>
        <v>0</v>
      </c>
      <c r="I267" s="100">
        <f>I268</f>
        <v>0</v>
      </c>
      <c r="J267" s="100">
        <f>J268</f>
        <v>0</v>
      </c>
      <c r="K267" s="100">
        <f>K268</f>
        <v>0</v>
      </c>
    </row>
    <row r="268" ht="21" customHeight="1" spans="1:11">
      <c r="A268" s="58">
        <v>2169901</v>
      </c>
      <c r="B268" s="59" t="s">
        <v>355</v>
      </c>
      <c r="C268" s="100">
        <f>D268+I268</f>
        <v>0</v>
      </c>
      <c r="D268" s="100">
        <f>SUM(E268:H268)</f>
        <v>0</v>
      </c>
      <c r="E268" s="101">
        <v>0</v>
      </c>
      <c r="F268" s="101">
        <v>0</v>
      </c>
      <c r="G268" s="101">
        <v>0</v>
      </c>
      <c r="H268" s="101">
        <v>0</v>
      </c>
      <c r="I268" s="100">
        <f>SUM(J268:K268)</f>
        <v>0</v>
      </c>
      <c r="J268" s="100">
        <v>0</v>
      </c>
      <c r="K268" s="100">
        <v>0</v>
      </c>
    </row>
    <row r="269" ht="21" customHeight="1" spans="1:11">
      <c r="A269" s="58">
        <v>217</v>
      </c>
      <c r="B269" s="59" t="s">
        <v>356</v>
      </c>
      <c r="C269" s="100">
        <f>D269+I269</f>
        <v>0</v>
      </c>
      <c r="D269" s="100">
        <f>SUM(E269:H269)</f>
        <v>0</v>
      </c>
      <c r="E269" s="100">
        <f>E270</f>
        <v>0</v>
      </c>
      <c r="F269" s="100">
        <f>F270</f>
        <v>0</v>
      </c>
      <c r="G269" s="100">
        <f>G270</f>
        <v>0</v>
      </c>
      <c r="H269" s="100">
        <f>H270</f>
        <v>0</v>
      </c>
      <c r="I269" s="100">
        <f>I270</f>
        <v>0</v>
      </c>
      <c r="J269" s="100">
        <f>J270</f>
        <v>0</v>
      </c>
      <c r="K269" s="100">
        <f>K270</f>
        <v>0</v>
      </c>
    </row>
    <row r="270" ht="21" customHeight="1" spans="1:11">
      <c r="A270" s="58">
        <v>21799</v>
      </c>
      <c r="B270" s="59" t="s">
        <v>357</v>
      </c>
      <c r="C270" s="100">
        <f>D270+I270</f>
        <v>0</v>
      </c>
      <c r="D270" s="100">
        <f>SUM(E270:H270)</f>
        <v>0</v>
      </c>
      <c r="E270" s="100">
        <f>E271</f>
        <v>0</v>
      </c>
      <c r="F270" s="100">
        <f>F271</f>
        <v>0</v>
      </c>
      <c r="G270" s="100">
        <f>G271</f>
        <v>0</v>
      </c>
      <c r="H270" s="100">
        <f>H271</f>
        <v>0</v>
      </c>
      <c r="I270" s="100">
        <f>I271</f>
        <v>0</v>
      </c>
      <c r="J270" s="100">
        <f>J271</f>
        <v>0</v>
      </c>
      <c r="K270" s="100">
        <f>K271</f>
        <v>0</v>
      </c>
    </row>
    <row r="271" ht="21" customHeight="1" spans="1:11">
      <c r="A271" s="58">
        <v>2179901</v>
      </c>
      <c r="B271" s="59" t="s">
        <v>358</v>
      </c>
      <c r="C271" s="100">
        <f>D271+I271</f>
        <v>0</v>
      </c>
      <c r="D271" s="100">
        <f>SUM(E271:H271)</f>
        <v>0</v>
      </c>
      <c r="E271" s="101">
        <v>0</v>
      </c>
      <c r="F271" s="101">
        <v>0</v>
      </c>
      <c r="G271" s="101">
        <v>0</v>
      </c>
      <c r="H271" s="101">
        <v>0</v>
      </c>
      <c r="I271" s="100">
        <f>SUM(J271:K271)</f>
        <v>0</v>
      </c>
      <c r="J271" s="100">
        <v>0</v>
      </c>
      <c r="K271" s="100">
        <v>0</v>
      </c>
    </row>
    <row r="272" ht="21" customHeight="1" spans="1:11">
      <c r="A272" s="58">
        <v>220</v>
      </c>
      <c r="B272" s="59" t="s">
        <v>359</v>
      </c>
      <c r="C272" s="100">
        <f>D272+I272</f>
        <v>0</v>
      </c>
      <c r="D272" s="100">
        <f>SUM(E272:H272)</f>
        <v>0</v>
      </c>
      <c r="E272" s="100">
        <f>E273</f>
        <v>0</v>
      </c>
      <c r="F272" s="100">
        <f>F273</f>
        <v>0</v>
      </c>
      <c r="G272" s="100">
        <f>G273</f>
        <v>0</v>
      </c>
      <c r="H272" s="100">
        <f>H273</f>
        <v>0</v>
      </c>
      <c r="I272" s="100">
        <f>I273</f>
        <v>0</v>
      </c>
      <c r="J272" s="100">
        <f>J273</f>
        <v>0</v>
      </c>
      <c r="K272" s="100">
        <f>K273</f>
        <v>0</v>
      </c>
    </row>
    <row r="273" ht="21" customHeight="1" spans="1:11">
      <c r="A273" s="58">
        <v>22001</v>
      </c>
      <c r="B273" s="59" t="s">
        <v>360</v>
      </c>
      <c r="C273" s="100">
        <f>D273+I273</f>
        <v>0</v>
      </c>
      <c r="D273" s="100">
        <f>SUM(E273:H273)</f>
        <v>0</v>
      </c>
      <c r="E273" s="100">
        <f>E274</f>
        <v>0</v>
      </c>
      <c r="F273" s="100">
        <f>F274</f>
        <v>0</v>
      </c>
      <c r="G273" s="100">
        <f>G274</f>
        <v>0</v>
      </c>
      <c r="H273" s="100">
        <f>H274</f>
        <v>0</v>
      </c>
      <c r="I273" s="100">
        <f>I274</f>
        <v>0</v>
      </c>
      <c r="J273" s="100">
        <f>J274</f>
        <v>0</v>
      </c>
      <c r="K273" s="100">
        <f>K274</f>
        <v>0</v>
      </c>
    </row>
    <row r="274" ht="21" customHeight="1" spans="1:11">
      <c r="A274" s="58">
        <v>2200111</v>
      </c>
      <c r="B274" s="59" t="s">
        <v>361</v>
      </c>
      <c r="C274" s="100">
        <f>D274+I274</f>
        <v>0</v>
      </c>
      <c r="D274" s="100">
        <f>SUM(E274:H274)</f>
        <v>0</v>
      </c>
      <c r="E274" s="101">
        <v>0</v>
      </c>
      <c r="F274" s="101">
        <v>0</v>
      </c>
      <c r="G274" s="101">
        <v>0</v>
      </c>
      <c r="H274" s="101">
        <v>0</v>
      </c>
      <c r="I274" s="100">
        <f>SUM(J274:K274)</f>
        <v>0</v>
      </c>
      <c r="J274" s="100">
        <v>0</v>
      </c>
      <c r="K274" s="100">
        <v>0</v>
      </c>
    </row>
    <row r="275" ht="21" customHeight="1" spans="1:11">
      <c r="A275" s="58">
        <v>221</v>
      </c>
      <c r="B275" s="59" t="s">
        <v>362</v>
      </c>
      <c r="C275" s="100">
        <f>D275+I275</f>
        <v>8504380.56</v>
      </c>
      <c r="D275" s="100">
        <f>SUM(E275:H275)</f>
        <v>554380.56</v>
      </c>
      <c r="E275" s="100">
        <f>E276+E283</f>
        <v>554380.56</v>
      </c>
      <c r="F275" s="100">
        <f>F276+F283</f>
        <v>0</v>
      </c>
      <c r="G275" s="100">
        <f>G276+G283</f>
        <v>0</v>
      </c>
      <c r="H275" s="100">
        <f>H276+H283</f>
        <v>0</v>
      </c>
      <c r="I275" s="100">
        <f>I276+I283</f>
        <v>7950000</v>
      </c>
      <c r="J275" s="100">
        <f>J276+J283</f>
        <v>5000000</v>
      </c>
      <c r="K275" s="100">
        <f>K276+K283</f>
        <v>2950000</v>
      </c>
    </row>
    <row r="276" ht="21" customHeight="1" spans="1:11">
      <c r="A276" s="58">
        <v>22101</v>
      </c>
      <c r="B276" s="59" t="s">
        <v>363</v>
      </c>
      <c r="C276" s="100">
        <f>D276+I276</f>
        <v>7950000</v>
      </c>
      <c r="D276" s="100">
        <f>SUM(E276:H276)</f>
        <v>0</v>
      </c>
      <c r="E276" s="100">
        <f>SUM(E277:E282)</f>
        <v>0</v>
      </c>
      <c r="F276" s="100">
        <f>SUM(F277:F282)</f>
        <v>0</v>
      </c>
      <c r="G276" s="100">
        <f>SUM(G277:G282)</f>
        <v>0</v>
      </c>
      <c r="H276" s="100">
        <f>SUM(H277:H282)</f>
        <v>0</v>
      </c>
      <c r="I276" s="100">
        <f>SUM(I277:I282)</f>
        <v>7950000</v>
      </c>
      <c r="J276" s="100">
        <f>SUM(J277:J282)</f>
        <v>5000000</v>
      </c>
      <c r="K276" s="100">
        <f>SUM(K277:K282)</f>
        <v>2950000</v>
      </c>
    </row>
    <row r="277" ht="21" customHeight="1" spans="1:11">
      <c r="A277" s="58">
        <v>2210101</v>
      </c>
      <c r="B277" s="59" t="s">
        <v>364</v>
      </c>
      <c r="C277" s="100">
        <f>D277+I277</f>
        <v>0</v>
      </c>
      <c r="D277" s="100">
        <f>SUM(E277:H277)</f>
        <v>0</v>
      </c>
      <c r="E277" s="101">
        <v>0</v>
      </c>
      <c r="F277" s="101">
        <v>0</v>
      </c>
      <c r="G277" s="101">
        <v>0</v>
      </c>
      <c r="H277" s="101">
        <v>0</v>
      </c>
      <c r="I277" s="100">
        <f>SUM(J277:K277)</f>
        <v>0</v>
      </c>
      <c r="J277" s="100">
        <v>0</v>
      </c>
      <c r="K277" s="100">
        <v>0</v>
      </c>
    </row>
    <row r="278" ht="21" customHeight="1" spans="1:11">
      <c r="A278" s="58">
        <v>2210102</v>
      </c>
      <c r="B278" s="59" t="s">
        <v>365</v>
      </c>
      <c r="C278" s="115">
        <f>D278+I278</f>
        <v>0</v>
      </c>
      <c r="D278" s="115">
        <f>SUM(E278:H278)</f>
        <v>0</v>
      </c>
      <c r="E278" s="116">
        <v>0</v>
      </c>
      <c r="F278" s="116">
        <v>0</v>
      </c>
      <c r="G278" s="116">
        <v>0</v>
      </c>
      <c r="H278" s="116">
        <v>0</v>
      </c>
      <c r="I278" s="115">
        <f>SUM(J278:K278)</f>
        <v>0</v>
      </c>
      <c r="J278" s="115">
        <v>0</v>
      </c>
      <c r="K278" s="115">
        <v>0</v>
      </c>
    </row>
    <row r="279" ht="21" customHeight="1" spans="1:11">
      <c r="A279" s="58">
        <v>2210103</v>
      </c>
      <c r="B279" s="59" t="s">
        <v>366</v>
      </c>
      <c r="C279" s="115">
        <f>D279+I279</f>
        <v>4950000</v>
      </c>
      <c r="D279" s="115">
        <f>SUM(E279:H279)</f>
        <v>0</v>
      </c>
      <c r="E279" s="116">
        <v>0</v>
      </c>
      <c r="F279" s="116">
        <v>0</v>
      </c>
      <c r="G279" s="116">
        <v>0</v>
      </c>
      <c r="H279" s="116">
        <v>0</v>
      </c>
      <c r="I279" s="115">
        <f>SUM(J279:K279)</f>
        <v>4950000</v>
      </c>
      <c r="J279" s="115">
        <v>2000000</v>
      </c>
      <c r="K279" s="115">
        <v>2950000</v>
      </c>
    </row>
    <row r="280" ht="21" customHeight="1" spans="1:11">
      <c r="A280" s="58">
        <v>2210105</v>
      </c>
      <c r="B280" s="59" t="s">
        <v>367</v>
      </c>
      <c r="C280" s="115">
        <f>D280+I280</f>
        <v>0</v>
      </c>
      <c r="D280" s="115">
        <f>SUM(E280:H280)</f>
        <v>0</v>
      </c>
      <c r="E280" s="116">
        <v>0</v>
      </c>
      <c r="F280" s="116">
        <v>0</v>
      </c>
      <c r="G280" s="116">
        <v>0</v>
      </c>
      <c r="H280" s="116">
        <v>0</v>
      </c>
      <c r="I280" s="115">
        <f>SUM(J280:K280)</f>
        <v>0</v>
      </c>
      <c r="J280" s="115">
        <v>0</v>
      </c>
      <c r="K280" s="115">
        <v>0</v>
      </c>
    </row>
    <row r="281" ht="21" customHeight="1" spans="1:11">
      <c r="A281" s="58">
        <v>2210106</v>
      </c>
      <c r="B281" s="59" t="s">
        <v>368</v>
      </c>
      <c r="C281" s="115">
        <f>D281+I281</f>
        <v>2000000</v>
      </c>
      <c r="D281" s="115">
        <f>SUM(E281:H281)</f>
        <v>0</v>
      </c>
      <c r="E281" s="116">
        <v>0</v>
      </c>
      <c r="F281" s="116">
        <v>0</v>
      </c>
      <c r="G281" s="116">
        <v>0</v>
      </c>
      <c r="H281" s="116">
        <v>0</v>
      </c>
      <c r="I281" s="115">
        <f>SUM(J281:K281)</f>
        <v>2000000</v>
      </c>
      <c r="J281" s="115">
        <v>2000000</v>
      </c>
      <c r="K281" s="115">
        <v>0</v>
      </c>
    </row>
    <row r="282" ht="21" customHeight="1" spans="1:11">
      <c r="A282" s="58">
        <v>2210199</v>
      </c>
      <c r="B282" s="59" t="s">
        <v>369</v>
      </c>
      <c r="C282" s="115">
        <f>D282+I282</f>
        <v>1000000</v>
      </c>
      <c r="D282" s="115">
        <f>SUM(E282:H282)</f>
        <v>0</v>
      </c>
      <c r="E282" s="116">
        <v>0</v>
      </c>
      <c r="F282" s="116">
        <v>0</v>
      </c>
      <c r="G282" s="116">
        <v>0</v>
      </c>
      <c r="H282" s="116">
        <v>0</v>
      </c>
      <c r="I282" s="115">
        <f>SUM(J282:K282)</f>
        <v>1000000</v>
      </c>
      <c r="J282" s="115">
        <v>1000000</v>
      </c>
      <c r="K282" s="115">
        <v>0</v>
      </c>
    </row>
    <row r="283" ht="21" customHeight="1" spans="1:11">
      <c r="A283" s="58">
        <v>22102</v>
      </c>
      <c r="B283" s="59" t="s">
        <v>370</v>
      </c>
      <c r="C283" s="115">
        <f>D283+I283</f>
        <v>554380.56</v>
      </c>
      <c r="D283" s="115">
        <f>SUM(E283:H283)</f>
        <v>554380.56</v>
      </c>
      <c r="E283" s="115">
        <f>E284</f>
        <v>554380.56</v>
      </c>
      <c r="F283" s="115">
        <f>F284</f>
        <v>0</v>
      </c>
      <c r="G283" s="115">
        <f>G284</f>
        <v>0</v>
      </c>
      <c r="H283" s="115">
        <f>H284</f>
        <v>0</v>
      </c>
      <c r="I283" s="115">
        <f>I284</f>
        <v>0</v>
      </c>
      <c r="J283" s="115">
        <f>J284</f>
        <v>0</v>
      </c>
      <c r="K283" s="115">
        <f>K284</f>
        <v>0</v>
      </c>
    </row>
    <row r="284" ht="21" customHeight="1" spans="1:11">
      <c r="A284" s="58">
        <v>2210201</v>
      </c>
      <c r="B284" s="59" t="s">
        <v>371</v>
      </c>
      <c r="C284" s="115">
        <f>D284+I284</f>
        <v>554380.56</v>
      </c>
      <c r="D284" s="115">
        <f>SUM(E284:H284)</f>
        <v>554380.56</v>
      </c>
      <c r="E284" s="115">
        <v>554380.56</v>
      </c>
      <c r="F284" s="115">
        <v>0</v>
      </c>
      <c r="G284" s="115">
        <v>0</v>
      </c>
      <c r="H284" s="115">
        <v>0</v>
      </c>
      <c r="I284" s="115">
        <f>SUM(J284:K284)</f>
        <v>0</v>
      </c>
      <c r="J284" s="115">
        <v>0</v>
      </c>
      <c r="K284" s="115">
        <v>0</v>
      </c>
    </row>
    <row r="285" ht="21" customHeight="1" spans="1:11">
      <c r="A285" s="58">
        <v>222</v>
      </c>
      <c r="B285" s="59" t="s">
        <v>372</v>
      </c>
      <c r="C285" s="115">
        <f>D285+I285</f>
        <v>0</v>
      </c>
      <c r="D285" s="115">
        <f>SUM(E285:H285)</f>
        <v>0</v>
      </c>
      <c r="E285" s="115">
        <f>E286</f>
        <v>0</v>
      </c>
      <c r="F285" s="115">
        <f>F286</f>
        <v>0</v>
      </c>
      <c r="G285" s="115">
        <f>G286</f>
        <v>0</v>
      </c>
      <c r="H285" s="115">
        <f>H286</f>
        <v>0</v>
      </c>
      <c r="I285" s="115">
        <f>I286</f>
        <v>0</v>
      </c>
      <c r="J285" s="115">
        <f>J286</f>
        <v>0</v>
      </c>
      <c r="K285" s="115">
        <f>K286</f>
        <v>0</v>
      </c>
    </row>
    <row r="286" ht="21" customHeight="1" spans="1:11">
      <c r="A286" s="58">
        <v>22201</v>
      </c>
      <c r="B286" s="59" t="s">
        <v>373</v>
      </c>
      <c r="C286" s="115">
        <f>D286+I286</f>
        <v>0</v>
      </c>
      <c r="D286" s="115">
        <f>SUM(E286:H286)</f>
        <v>0</v>
      </c>
      <c r="E286" s="115">
        <f>E287+E288</f>
        <v>0</v>
      </c>
      <c r="F286" s="115">
        <f>F287+F288</f>
        <v>0</v>
      </c>
      <c r="G286" s="115">
        <f>G287+G288</f>
        <v>0</v>
      </c>
      <c r="H286" s="115">
        <f>H287+H288</f>
        <v>0</v>
      </c>
      <c r="I286" s="115">
        <f>I287+I288</f>
        <v>0</v>
      </c>
      <c r="J286" s="115">
        <f>J287+J288</f>
        <v>0</v>
      </c>
      <c r="K286" s="115">
        <f>K287+K288</f>
        <v>0</v>
      </c>
    </row>
    <row r="287" ht="21" customHeight="1" spans="1:11">
      <c r="A287" s="58">
        <v>2220115</v>
      </c>
      <c r="B287" s="59" t="s">
        <v>374</v>
      </c>
      <c r="C287" s="115">
        <f>D287+I287</f>
        <v>0</v>
      </c>
      <c r="D287" s="115">
        <f>SUM(E287:H287)</f>
        <v>0</v>
      </c>
      <c r="E287" s="116">
        <v>0</v>
      </c>
      <c r="F287" s="116">
        <v>0</v>
      </c>
      <c r="G287" s="116">
        <v>0</v>
      </c>
      <c r="H287" s="116">
        <v>0</v>
      </c>
      <c r="I287" s="115">
        <f>SUM(J287:K287)</f>
        <v>0</v>
      </c>
      <c r="J287" s="115">
        <v>0</v>
      </c>
      <c r="K287" s="115">
        <v>0</v>
      </c>
    </row>
    <row r="288" ht="21" customHeight="1" spans="1:11">
      <c r="A288" s="63">
        <v>2220199</v>
      </c>
      <c r="B288" s="64" t="s">
        <v>375</v>
      </c>
      <c r="C288" s="117">
        <f>D288+I288</f>
        <v>0</v>
      </c>
      <c r="D288" s="117">
        <f>SUM(E288:H288)</f>
        <v>0</v>
      </c>
      <c r="E288" s="118">
        <v>0</v>
      </c>
      <c r="F288" s="118">
        <v>0</v>
      </c>
      <c r="G288" s="118">
        <v>0</v>
      </c>
      <c r="H288" s="118">
        <v>0</v>
      </c>
      <c r="I288" s="117">
        <f>SUM(J288:K288)</f>
        <v>0</v>
      </c>
      <c r="J288" s="117">
        <v>0</v>
      </c>
      <c r="K288" s="117">
        <v>0</v>
      </c>
    </row>
    <row r="289" ht="21" customHeight="1" spans="1:11">
      <c r="A289" s="67">
        <v>224</v>
      </c>
      <c r="B289" s="68" t="s">
        <v>376</v>
      </c>
      <c r="C289" s="112">
        <f>D289+I289</f>
        <v>258441.98</v>
      </c>
      <c r="D289" s="112">
        <f>SUM(E289:H289)</f>
        <v>258441.98</v>
      </c>
      <c r="E289" s="112">
        <f>E290</f>
        <v>214241.98</v>
      </c>
      <c r="F289" s="112">
        <f>F290</f>
        <v>44200</v>
      </c>
      <c r="G289" s="112">
        <f>G290</f>
        <v>0</v>
      </c>
      <c r="H289" s="112">
        <f>H290</f>
        <v>0</v>
      </c>
      <c r="I289" s="112">
        <f>I290</f>
        <v>0</v>
      </c>
      <c r="J289" s="112">
        <f>J290</f>
        <v>0</v>
      </c>
      <c r="K289" s="112">
        <f>K290</f>
        <v>0</v>
      </c>
    </row>
    <row r="290" ht="21" customHeight="1" spans="1:11">
      <c r="A290" s="67">
        <v>22401</v>
      </c>
      <c r="B290" s="68" t="s">
        <v>377</v>
      </c>
      <c r="C290" s="112">
        <f>D290+I290</f>
        <v>258441.98</v>
      </c>
      <c r="D290" s="112">
        <f>SUM(E290:H290)</f>
        <v>258441.98</v>
      </c>
      <c r="E290" s="112">
        <f>E291+E292</f>
        <v>214241.98</v>
      </c>
      <c r="F290" s="112">
        <f>F291+F292</f>
        <v>44200</v>
      </c>
      <c r="G290" s="112">
        <f>G291+G292</f>
        <v>0</v>
      </c>
      <c r="H290" s="112">
        <f>H291+H292</f>
        <v>0</v>
      </c>
      <c r="I290" s="112">
        <f>I291+I292</f>
        <v>0</v>
      </c>
      <c r="J290" s="112">
        <f>J291+J292</f>
        <v>0</v>
      </c>
      <c r="K290" s="112">
        <f>K291+K292</f>
        <v>0</v>
      </c>
    </row>
    <row r="291" ht="21" customHeight="1" spans="1:11">
      <c r="A291" s="67">
        <v>2240101</v>
      </c>
      <c r="B291" s="68" t="s">
        <v>378</v>
      </c>
      <c r="C291" s="112">
        <f>D291+I291</f>
        <v>258441.98</v>
      </c>
      <c r="D291" s="112">
        <f>SUM(E291:H291)</f>
        <v>258441.98</v>
      </c>
      <c r="E291" s="113">
        <v>214241.98</v>
      </c>
      <c r="F291" s="113">
        <v>44200</v>
      </c>
      <c r="G291" s="113">
        <v>0</v>
      </c>
      <c r="H291" s="113">
        <v>0</v>
      </c>
      <c r="I291" s="112">
        <f>SUM(J291:K291)</f>
        <v>0</v>
      </c>
      <c r="J291" s="113">
        <v>0</v>
      </c>
      <c r="K291" s="113">
        <v>0</v>
      </c>
    </row>
    <row r="292" ht="21" customHeight="1" spans="1:11">
      <c r="A292" s="67">
        <v>2240102</v>
      </c>
      <c r="B292" s="68" t="s">
        <v>379</v>
      </c>
      <c r="C292" s="112">
        <f>D292+I292</f>
        <v>0</v>
      </c>
      <c r="D292" s="112">
        <f>SUM(E292:H292)</f>
        <v>0</v>
      </c>
      <c r="E292" s="114">
        <v>0</v>
      </c>
      <c r="F292" s="114">
        <v>0</v>
      </c>
      <c r="G292" s="114">
        <v>0</v>
      </c>
      <c r="H292" s="114">
        <v>0</v>
      </c>
      <c r="I292" s="112">
        <f>SUM(J292:K292)</f>
        <v>0</v>
      </c>
      <c r="J292" s="113">
        <v>0</v>
      </c>
      <c r="K292" s="113">
        <v>0</v>
      </c>
    </row>
    <row r="293" ht="21" customHeight="1" spans="1:11">
      <c r="A293" s="71">
        <v>231</v>
      </c>
      <c r="B293" s="72" t="s">
        <v>380</v>
      </c>
      <c r="C293" s="108">
        <f>D293+I293</f>
        <v>0</v>
      </c>
      <c r="D293" s="108">
        <f>SUM(E293:H293)</f>
        <v>0</v>
      </c>
      <c r="E293" s="119">
        <v>0</v>
      </c>
      <c r="F293" s="119">
        <v>0</v>
      </c>
      <c r="G293" s="119">
        <v>0</v>
      </c>
      <c r="H293" s="119">
        <v>0</v>
      </c>
      <c r="I293" s="108">
        <f>SUM(J293:K293)</f>
        <v>0</v>
      </c>
      <c r="J293" s="108">
        <f>J294</f>
        <v>0</v>
      </c>
      <c r="K293" s="108">
        <f>K294</f>
        <v>0</v>
      </c>
    </row>
    <row r="294" ht="21" customHeight="1" spans="1:11">
      <c r="A294" s="58">
        <v>23103</v>
      </c>
      <c r="B294" s="59" t="s">
        <v>381</v>
      </c>
      <c r="C294" s="100">
        <f>D294+I294</f>
        <v>0</v>
      </c>
      <c r="D294" s="100">
        <f>SUM(E294:H294)</f>
        <v>0</v>
      </c>
      <c r="E294" s="101">
        <v>0</v>
      </c>
      <c r="F294" s="101">
        <v>0</v>
      </c>
      <c r="G294" s="101">
        <v>0</v>
      </c>
      <c r="H294" s="101">
        <v>0</v>
      </c>
      <c r="I294" s="100">
        <f>SUM(J294:K294)</f>
        <v>0</v>
      </c>
      <c r="J294" s="100">
        <f>J295</f>
        <v>0</v>
      </c>
      <c r="K294" s="100">
        <f>K295</f>
        <v>0</v>
      </c>
    </row>
    <row r="295" ht="21" customHeight="1" spans="1:11">
      <c r="A295" s="58">
        <v>2310399</v>
      </c>
      <c r="B295" s="59" t="s">
        <v>382</v>
      </c>
      <c r="C295" s="100">
        <f>D295+I295</f>
        <v>0</v>
      </c>
      <c r="D295" s="100">
        <f>SUM(E295:H295)</f>
        <v>0</v>
      </c>
      <c r="E295" s="101">
        <v>0</v>
      </c>
      <c r="F295" s="101">
        <v>0</v>
      </c>
      <c r="G295" s="101">
        <v>0</v>
      </c>
      <c r="H295" s="101">
        <v>0</v>
      </c>
      <c r="I295" s="100">
        <f>SUM(J295:K295)</f>
        <v>0</v>
      </c>
      <c r="J295" s="100">
        <v>0</v>
      </c>
      <c r="K295" s="100">
        <v>0</v>
      </c>
    </row>
    <row r="296" ht="21" customHeight="1" spans="1:11">
      <c r="A296" s="58">
        <v>232</v>
      </c>
      <c r="B296" s="59" t="s">
        <v>383</v>
      </c>
      <c r="C296" s="100">
        <f>D296+I296</f>
        <v>0</v>
      </c>
      <c r="D296" s="100">
        <f>SUM(E296:H296)</f>
        <v>0</v>
      </c>
      <c r="E296" s="101">
        <v>0</v>
      </c>
      <c r="F296" s="101">
        <v>0</v>
      </c>
      <c r="G296" s="101">
        <v>0</v>
      </c>
      <c r="H296" s="101">
        <v>0</v>
      </c>
      <c r="I296" s="100">
        <f>SUM(J296:K296)</f>
        <v>0</v>
      </c>
      <c r="J296" s="100">
        <f>J297</f>
        <v>0</v>
      </c>
      <c r="K296" s="100">
        <f>K297</f>
        <v>0</v>
      </c>
    </row>
    <row r="297" ht="21" customHeight="1" spans="1:11">
      <c r="A297" s="58">
        <v>23203</v>
      </c>
      <c r="B297" s="59" t="s">
        <v>384</v>
      </c>
      <c r="C297" s="100">
        <f>D297+I297</f>
        <v>0</v>
      </c>
      <c r="D297" s="100">
        <f>SUM(E297:H297)</f>
        <v>0</v>
      </c>
      <c r="E297" s="101">
        <v>0</v>
      </c>
      <c r="F297" s="101">
        <v>0</v>
      </c>
      <c r="G297" s="101">
        <v>0</v>
      </c>
      <c r="H297" s="101">
        <v>0</v>
      </c>
      <c r="I297" s="100">
        <f>SUM(J297:K297)</f>
        <v>0</v>
      </c>
      <c r="J297" s="100">
        <f>J298</f>
        <v>0</v>
      </c>
      <c r="K297" s="100">
        <f>K298</f>
        <v>0</v>
      </c>
    </row>
    <row r="298" ht="21" customHeight="1" spans="1:11">
      <c r="A298" s="58">
        <v>2320399</v>
      </c>
      <c r="B298" s="59" t="s">
        <v>385</v>
      </c>
      <c r="C298" s="100">
        <f>D298+I298</f>
        <v>0</v>
      </c>
      <c r="D298" s="100">
        <f>SUM(E298:H298)</f>
        <v>0</v>
      </c>
      <c r="E298" s="101">
        <v>0</v>
      </c>
      <c r="F298" s="101">
        <v>0</v>
      </c>
      <c r="G298" s="101">
        <v>0</v>
      </c>
      <c r="H298" s="101">
        <v>0</v>
      </c>
      <c r="I298" s="100">
        <f>SUM(J298:K298)</f>
        <v>0</v>
      </c>
      <c r="J298" s="100">
        <v>0</v>
      </c>
      <c r="K298" s="100">
        <v>0</v>
      </c>
    </row>
    <row r="299" ht="21" customHeight="1" spans="1:11">
      <c r="A299" s="58"/>
      <c r="B299" s="59" t="s">
        <v>386</v>
      </c>
      <c r="C299" s="115">
        <f>D299+I299</f>
        <v>49982634.5</v>
      </c>
      <c r="D299" s="115">
        <f>D5+D48+D54+D64+D80+D86+D97+D154+D175+D192+D213+D255+D262+D269+D272+D275+D285+D289+D293+D296</f>
        <v>14972634.5</v>
      </c>
      <c r="E299" s="115">
        <f>E5+E48+E54+E64+E80+E86+E97+E154+E175+E192+E213+E255+E262+E269+E272+E275+E285+E289+E293+E296</f>
        <v>11251574.5</v>
      </c>
      <c r="F299" s="115">
        <f>F5+F48+F54+F64+F80+F86+F97+F154+F175+F192+F213+F255+F262+F269+F272+F275+F285+F289+F293+F296</f>
        <v>3301500</v>
      </c>
      <c r="G299" s="115">
        <f>G5+G48+G54+G64+G80+G86+G97+G154+G175+G192+G213+G255+G262+G269+G272+G275+G285+G289+G293+G296</f>
        <v>319560</v>
      </c>
      <c r="H299" s="115">
        <f>H5+H48+H54+H64+H80+H86+H97+H154+H175+H192+H213+H255+H262+H269+H272+H275+H285+H289+H293+H296</f>
        <v>100000</v>
      </c>
      <c r="I299" s="115">
        <f>I5+I48+I54+I64+I80+I86+I97+I154+I175+I192+I213+I255+I262+I269+I272+I275+I285+I289+I293+I296</f>
        <v>35010000</v>
      </c>
      <c r="J299" s="115">
        <f>J5+J48+J54+J64+J80+J86+J97+J154+J175+J192+J213+J255+J262+J269+J272+J275+J285+J289+J293+J296</f>
        <v>32060000</v>
      </c>
      <c r="K299" s="115">
        <f>K5+K48+K54+K64+K80+K86+K97+K154+K175+K192+K213+K255+K262+K269+K272+K275+K285+K289+K293+K296</f>
        <v>2950000</v>
      </c>
    </row>
    <row r="300" ht="22.5" customHeight="1" spans="1:11">
      <c r="A300" s="120" t="s">
        <v>387</v>
      </c>
      <c r="B300" s="38"/>
      <c r="C300" s="121"/>
      <c r="D300" s="121"/>
      <c r="E300" s="121"/>
      <c r="F300" s="121"/>
      <c r="G300" s="121"/>
      <c r="H300" s="121"/>
      <c r="I300" s="121"/>
      <c r="J300" s="121"/>
      <c r="K300" s="121"/>
    </row>
  </sheetData>
  <mergeCells count="7">
    <mergeCell ref="A1:K1"/>
    <mergeCell ref="D3:H3"/>
    <mergeCell ref="I3:K3"/>
    <mergeCell ref="A300:B300"/>
    <mergeCell ref="A3:A4"/>
    <mergeCell ref="B3:B4"/>
    <mergeCell ref="C3:C4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42"/>
  <sheetViews>
    <sheetView showZeros="0" zoomScaleSheetLayoutView="60" workbookViewId="0">
      <pane ySplit="5" topLeftCell="A18" activePane="bottomLeft" state="frozenSplit"/>
      <selection/>
      <selection pane="bottomLeft" activeCell="I39" sqref="I39"/>
    </sheetView>
  </sheetViews>
  <sheetFormatPr defaultColWidth="8" defaultRowHeight="14.25" customHeight="1"/>
  <cols>
    <col min="1" max="1" width="6.625" style="19" customWidth="1"/>
    <col min="2" max="2" width="27.75" style="19" customWidth="1"/>
    <col min="3" max="3" width="14.75" style="19" customWidth="1"/>
    <col min="4" max="4" width="14.25" style="19" customWidth="1"/>
    <col min="5" max="5" width="10" style="19" customWidth="1"/>
    <col min="6" max="8" width="11.25" style="19" customWidth="1"/>
    <col min="9" max="14" width="13.25" style="19" customWidth="1"/>
    <col min="15" max="16" width="8.75" style="19" customWidth="1"/>
    <col min="17" max="17" width="10.875" style="19" customWidth="1"/>
    <col min="18" max="18" width="14.75" style="19" customWidth="1"/>
    <col min="19" max="32" width="10" style="19" customWidth="1"/>
    <col min="33" max="40" width="11.25" style="19" customWidth="1"/>
    <col min="41" max="41" width="10.25" style="19" customWidth="1"/>
    <col min="42" max="43" width="15.125" style="19" customWidth="1"/>
    <col min="44" max="44" width="12" style="19" customWidth="1"/>
    <col min="45" max="45" width="16" style="19" customWidth="1"/>
    <col min="46" max="46" width="13.5" style="19" customWidth="1"/>
    <col min="47" max="55" width="10" style="19" customWidth="1"/>
    <col min="56" max="56" width="13.5" style="19" customWidth="1"/>
    <col min="57" max="57" width="17.125" style="19" customWidth="1"/>
    <col min="58" max="58" width="14.25" style="19" customWidth="1"/>
    <col min="59" max="60" width="10" style="19" customWidth="1"/>
    <col min="61" max="61" width="13" style="19" customWidth="1"/>
    <col min="62" max="63" width="7.625" style="19" customWidth="1"/>
    <col min="64" max="16384" width="8" style="19"/>
  </cols>
  <sheetData>
    <row r="1" ht="33" customHeight="1" spans="1:63">
      <c r="A1" s="41" t="s">
        <v>388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85"/>
      <c r="AU1" s="85"/>
      <c r="AV1" s="85"/>
      <c r="AW1" s="85"/>
      <c r="AX1" s="85"/>
      <c r="AY1" s="85"/>
      <c r="AZ1" s="85"/>
      <c r="BA1" s="85"/>
      <c r="BB1" s="87"/>
      <c r="BC1" s="87"/>
      <c r="BD1" s="87"/>
      <c r="BE1" s="88"/>
      <c r="BF1" s="41"/>
      <c r="BG1" s="41"/>
      <c r="BH1" s="41"/>
      <c r="BI1" s="41"/>
      <c r="BJ1" s="41"/>
      <c r="BK1" s="41"/>
    </row>
    <row r="2" ht="21" customHeight="1" spans="1:63">
      <c r="A2" s="42" t="s">
        <v>1</v>
      </c>
      <c r="B2" s="43" t="s">
        <v>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77"/>
      <c r="Q2" s="79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77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89"/>
      <c r="BF2" s="44"/>
      <c r="BG2" s="90" t="s">
        <v>3</v>
      </c>
      <c r="BH2" s="44"/>
      <c r="BI2" s="90" t="s">
        <v>389</v>
      </c>
      <c r="BJ2" s="44"/>
      <c r="BK2" s="44"/>
    </row>
    <row r="3" ht="12.75" customHeight="1" spans="1:63">
      <c r="A3" s="45" t="s">
        <v>78</v>
      </c>
      <c r="B3" s="46" t="s">
        <v>390</v>
      </c>
      <c r="C3" s="47" t="s">
        <v>391</v>
      </c>
      <c r="D3" s="47" t="s">
        <v>88</v>
      </c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80" t="s">
        <v>89</v>
      </c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6"/>
      <c r="AT3" s="47" t="s">
        <v>90</v>
      </c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 t="s">
        <v>392</v>
      </c>
      <c r="BG3" s="47"/>
      <c r="BH3" s="47"/>
      <c r="BI3" s="47"/>
      <c r="BJ3" s="47"/>
      <c r="BK3" s="47"/>
    </row>
    <row r="4" ht="12.75" customHeight="1" spans="1:63">
      <c r="A4" s="48"/>
      <c r="B4" s="49"/>
      <c r="C4" s="49"/>
      <c r="D4" s="50" t="s">
        <v>69</v>
      </c>
      <c r="E4" s="51" t="s">
        <v>393</v>
      </c>
      <c r="F4" s="52"/>
      <c r="G4" s="52"/>
      <c r="H4" s="53"/>
      <c r="I4" s="51" t="s">
        <v>394</v>
      </c>
      <c r="J4" s="52"/>
      <c r="K4" s="52"/>
      <c r="L4" s="52"/>
      <c r="M4" s="53"/>
      <c r="N4" s="57" t="s">
        <v>395</v>
      </c>
      <c r="O4" s="51" t="s">
        <v>396</v>
      </c>
      <c r="P4" s="52"/>
      <c r="Q4" s="53"/>
      <c r="R4" s="50" t="s">
        <v>69</v>
      </c>
      <c r="S4" s="51" t="s">
        <v>397</v>
      </c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3"/>
      <c r="AG4" s="57" t="s">
        <v>398</v>
      </c>
      <c r="AH4" s="57" t="s">
        <v>399</v>
      </c>
      <c r="AI4" s="82" t="s">
        <v>400</v>
      </c>
      <c r="AJ4" s="83"/>
      <c r="AK4" s="84"/>
      <c r="AL4" s="82" t="s">
        <v>401</v>
      </c>
      <c r="AM4" s="83"/>
      <c r="AN4" s="84"/>
      <c r="AO4" s="57" t="s">
        <v>402</v>
      </c>
      <c r="AP4" s="57" t="s">
        <v>403</v>
      </c>
      <c r="AQ4" s="57" t="s">
        <v>404</v>
      </c>
      <c r="AR4" s="57" t="s">
        <v>405</v>
      </c>
      <c r="AS4" s="57" t="s">
        <v>406</v>
      </c>
      <c r="AT4" s="50" t="s">
        <v>69</v>
      </c>
      <c r="AU4" s="51" t="s">
        <v>407</v>
      </c>
      <c r="AV4" s="52"/>
      <c r="AW4" s="53"/>
      <c r="AX4" s="51" t="s">
        <v>408</v>
      </c>
      <c r="AY4" s="52"/>
      <c r="AZ4" s="52"/>
      <c r="BA4" s="52"/>
      <c r="BB4" s="53"/>
      <c r="BC4" s="57" t="s">
        <v>409</v>
      </c>
      <c r="BD4" s="49" t="s">
        <v>410</v>
      </c>
      <c r="BE4" s="91" t="s">
        <v>411</v>
      </c>
      <c r="BF4" s="50" t="s">
        <v>69</v>
      </c>
      <c r="BG4" s="51" t="s">
        <v>412</v>
      </c>
      <c r="BH4" s="52"/>
      <c r="BI4" s="53"/>
      <c r="BJ4" s="53"/>
      <c r="BK4" s="53"/>
    </row>
    <row r="5" ht="25.5" customHeight="1" spans="1:63">
      <c r="A5" s="54"/>
      <c r="B5" s="55"/>
      <c r="C5" s="55"/>
      <c r="D5" s="56"/>
      <c r="E5" s="57" t="s">
        <v>413</v>
      </c>
      <c r="F5" s="57" t="s">
        <v>414</v>
      </c>
      <c r="G5" s="57" t="s">
        <v>415</v>
      </c>
      <c r="H5" s="57" t="s">
        <v>416</v>
      </c>
      <c r="I5" s="57" t="s">
        <v>417</v>
      </c>
      <c r="J5" s="57" t="s">
        <v>418</v>
      </c>
      <c r="K5" s="57" t="s">
        <v>419</v>
      </c>
      <c r="L5" s="57" t="s">
        <v>420</v>
      </c>
      <c r="M5" s="57" t="s">
        <v>421</v>
      </c>
      <c r="N5" s="57" t="s">
        <v>395</v>
      </c>
      <c r="O5" s="57" t="s">
        <v>422</v>
      </c>
      <c r="P5" s="57" t="s">
        <v>423</v>
      </c>
      <c r="Q5" s="57" t="s">
        <v>396</v>
      </c>
      <c r="R5" s="56"/>
      <c r="S5" s="57" t="s">
        <v>424</v>
      </c>
      <c r="T5" s="57" t="s">
        <v>425</v>
      </c>
      <c r="U5" s="57" t="s">
        <v>426</v>
      </c>
      <c r="V5" s="57" t="s">
        <v>427</v>
      </c>
      <c r="W5" s="57" t="s">
        <v>428</v>
      </c>
      <c r="X5" s="57" t="s">
        <v>429</v>
      </c>
      <c r="Y5" s="57" t="s">
        <v>430</v>
      </c>
      <c r="Z5" s="57" t="s">
        <v>431</v>
      </c>
      <c r="AA5" s="57" t="s">
        <v>432</v>
      </c>
      <c r="AB5" s="57" t="s">
        <v>433</v>
      </c>
      <c r="AC5" s="57" t="s">
        <v>434</v>
      </c>
      <c r="AD5" s="57" t="s">
        <v>435</v>
      </c>
      <c r="AE5" s="57" t="s">
        <v>436</v>
      </c>
      <c r="AF5" s="57" t="s">
        <v>437</v>
      </c>
      <c r="AG5" s="57" t="s">
        <v>398</v>
      </c>
      <c r="AH5" s="57" t="s">
        <v>399</v>
      </c>
      <c r="AI5" s="57" t="s">
        <v>438</v>
      </c>
      <c r="AJ5" s="57" t="s">
        <v>439</v>
      </c>
      <c r="AK5" s="57" t="s">
        <v>440</v>
      </c>
      <c r="AL5" s="57" t="s">
        <v>441</v>
      </c>
      <c r="AM5" s="57" t="s">
        <v>442</v>
      </c>
      <c r="AN5" s="57" t="s">
        <v>443</v>
      </c>
      <c r="AO5" s="57" t="s">
        <v>402</v>
      </c>
      <c r="AP5" s="57" t="s">
        <v>403</v>
      </c>
      <c r="AQ5" s="57" t="s">
        <v>404</v>
      </c>
      <c r="AR5" s="57" t="s">
        <v>405</v>
      </c>
      <c r="AS5" s="57" t="s">
        <v>406</v>
      </c>
      <c r="AT5" s="56"/>
      <c r="AU5" s="57" t="s">
        <v>444</v>
      </c>
      <c r="AV5" s="57" t="s">
        <v>445</v>
      </c>
      <c r="AW5" s="57" t="s">
        <v>446</v>
      </c>
      <c r="AX5" s="57" t="s">
        <v>447</v>
      </c>
      <c r="AY5" s="57" t="s">
        <v>448</v>
      </c>
      <c r="AZ5" s="57" t="s">
        <v>449</v>
      </c>
      <c r="BA5" s="57" t="s">
        <v>450</v>
      </c>
      <c r="BB5" s="57" t="s">
        <v>451</v>
      </c>
      <c r="BC5" s="57" t="s">
        <v>409</v>
      </c>
      <c r="BD5" s="49" t="s">
        <v>410</v>
      </c>
      <c r="BE5" s="91" t="s">
        <v>411</v>
      </c>
      <c r="BF5" s="56"/>
      <c r="BG5" s="49" t="s">
        <v>452</v>
      </c>
      <c r="BH5" s="49" t="s">
        <v>453</v>
      </c>
      <c r="BI5" s="49" t="s">
        <v>454</v>
      </c>
      <c r="BJ5" s="49"/>
      <c r="BK5" s="49"/>
    </row>
    <row r="6" ht="18.75" customHeight="1" spans="1:63">
      <c r="A6" s="58">
        <v>201</v>
      </c>
      <c r="B6" s="59" t="s">
        <v>94</v>
      </c>
      <c r="C6" s="60">
        <f>D6+R6+AT6+BF6</f>
        <v>6165023.62</v>
      </c>
      <c r="D6" s="60">
        <f>SUM(E6:Q6)</f>
        <v>3598243.62</v>
      </c>
      <c r="E6" s="60">
        <f>E7+E9</f>
        <v>886812</v>
      </c>
      <c r="F6" s="60">
        <f>F7+F9</f>
        <v>886884</v>
      </c>
      <c r="G6" s="60">
        <f>G7+G9</f>
        <v>1520867</v>
      </c>
      <c r="H6" s="60">
        <f>H7+H9</f>
        <v>0</v>
      </c>
      <c r="I6" s="60">
        <v>0</v>
      </c>
      <c r="J6" s="60">
        <f>J7+J9</f>
        <v>0</v>
      </c>
      <c r="K6" s="60">
        <f>K7+K9</f>
        <v>140147.44</v>
      </c>
      <c r="L6" s="60">
        <f>L7+L9</f>
        <v>0</v>
      </c>
      <c r="M6" s="60">
        <f>M7+M9</f>
        <v>31533.18</v>
      </c>
      <c r="N6" s="60">
        <f>N7+N9</f>
        <v>0</v>
      </c>
      <c r="O6" s="60">
        <f>O7+O9</f>
        <v>0</v>
      </c>
      <c r="P6" s="60">
        <f>P7+P9</f>
        <v>0</v>
      </c>
      <c r="Q6" s="60">
        <f>Q7+Q9</f>
        <v>132000</v>
      </c>
      <c r="R6" s="60">
        <f>R7+R9</f>
        <v>2147700</v>
      </c>
      <c r="S6" s="60">
        <f>S7+S9</f>
        <v>318300</v>
      </c>
      <c r="T6" s="60">
        <f>T7+T9</f>
        <v>50000</v>
      </c>
      <c r="U6" s="60">
        <f>U7+U9</f>
        <v>0</v>
      </c>
      <c r="V6" s="60">
        <f>V7+V9</f>
        <v>10000</v>
      </c>
      <c r="W6" s="60">
        <f>W7+W9</f>
        <v>50000</v>
      </c>
      <c r="X6" s="60">
        <f>X7+X9</f>
        <v>0</v>
      </c>
      <c r="Y6" s="60">
        <f>Y7+Y9</f>
        <v>0</v>
      </c>
      <c r="Z6" s="60">
        <f>Z7+Z9</f>
        <v>0</v>
      </c>
      <c r="AA6" s="60">
        <f>AA7+AA9</f>
        <v>50000</v>
      </c>
      <c r="AB6" s="60">
        <f>AB7+AB9</f>
        <v>0</v>
      </c>
      <c r="AC6" s="60">
        <f>AC7+AC9</f>
        <v>33900</v>
      </c>
      <c r="AD6" s="60">
        <f>AD7+AD9</f>
        <v>17100</v>
      </c>
      <c r="AE6" s="60">
        <f>AE7+AE9</f>
        <v>207600</v>
      </c>
      <c r="AF6" s="60">
        <f>AF7+AF9</f>
        <v>0</v>
      </c>
      <c r="AG6" s="60">
        <f>AG7+AG9</f>
        <v>100000</v>
      </c>
      <c r="AH6" s="60">
        <f>AH7+AH9</f>
        <v>160000</v>
      </c>
      <c r="AI6" s="60">
        <f>AI7+AI9</f>
        <v>0</v>
      </c>
      <c r="AJ6" s="60">
        <f>AJ7+AJ9</f>
        <v>0</v>
      </c>
      <c r="AK6" s="60">
        <f>AK7+AK9</f>
        <v>0</v>
      </c>
      <c r="AL6" s="60">
        <f>AL7+AL9</f>
        <v>0</v>
      </c>
      <c r="AM6" s="60">
        <f>AM7+AM9</f>
        <v>250000</v>
      </c>
      <c r="AN6" s="60">
        <f>AN7+AN9</f>
        <v>0</v>
      </c>
      <c r="AO6" s="60">
        <f>AO7+AO9</f>
        <v>370800</v>
      </c>
      <c r="AP6" s="60">
        <f>AP7+AP9</f>
        <v>0</v>
      </c>
      <c r="AQ6" s="60">
        <f>AQ7+AQ9</f>
        <v>80000</v>
      </c>
      <c r="AR6" s="60">
        <f>AR7+AR9</f>
        <v>50000</v>
      </c>
      <c r="AS6" s="60">
        <f>AS7+AS9</f>
        <v>400000</v>
      </c>
      <c r="AT6" s="60">
        <f>AT7+AT9</f>
        <v>319080</v>
      </c>
      <c r="AU6" s="60">
        <f>AU7+AU9</f>
        <v>0</v>
      </c>
      <c r="AV6" s="60">
        <f>AV7+AV9</f>
        <v>0</v>
      </c>
      <c r="AW6" s="60">
        <f>AW7+AW9</f>
        <v>0</v>
      </c>
      <c r="AX6" s="60">
        <f>AX7+AX9</f>
        <v>0</v>
      </c>
      <c r="AY6" s="60">
        <f>AY7+AY9</f>
        <v>66120</v>
      </c>
      <c r="AZ6" s="60">
        <f>AZ7+AZ9</f>
        <v>0</v>
      </c>
      <c r="BA6" s="60">
        <f>BA7+BA9</f>
        <v>0</v>
      </c>
      <c r="BB6" s="60">
        <f>BB7+BB9</f>
        <v>960</v>
      </c>
      <c r="BC6" s="60">
        <f>BC7+BC9</f>
        <v>0</v>
      </c>
      <c r="BD6" s="60">
        <f>BD7+BD9</f>
        <v>0</v>
      </c>
      <c r="BE6" s="60">
        <f>BE7+BE9</f>
        <v>252000</v>
      </c>
      <c r="BF6" s="60">
        <f>BF7+BF9</f>
        <v>100000</v>
      </c>
      <c r="BG6" s="60">
        <f>BG7+BG9</f>
        <v>100000</v>
      </c>
      <c r="BH6" s="60">
        <f>BH7+BH9</f>
        <v>0</v>
      </c>
      <c r="BI6" s="60">
        <f>BI7+BI9</f>
        <v>0</v>
      </c>
      <c r="BJ6" s="60"/>
      <c r="BK6" s="60"/>
    </row>
    <row r="7" ht="18.75" customHeight="1" spans="1:63">
      <c r="A7" s="58">
        <v>20103</v>
      </c>
      <c r="B7" s="59" t="s">
        <v>455</v>
      </c>
      <c r="C7" s="60">
        <f>D7+R7+AT7+BF7</f>
        <v>5777815.91</v>
      </c>
      <c r="D7" s="60">
        <f>SUM(E7:Q7)</f>
        <v>3265435.91</v>
      </c>
      <c r="E7" s="60">
        <f>E8</f>
        <v>799584</v>
      </c>
      <c r="F7" s="60">
        <f>F8</f>
        <v>801084</v>
      </c>
      <c r="G7" s="60">
        <f>G8</f>
        <v>1377698</v>
      </c>
      <c r="H7" s="60">
        <f>H8</f>
        <v>0</v>
      </c>
      <c r="I7" s="60">
        <v>0</v>
      </c>
      <c r="J7" s="60">
        <f>J8</f>
        <v>0</v>
      </c>
      <c r="K7" s="60">
        <f>K8</f>
        <v>126587.68</v>
      </c>
      <c r="L7" s="60">
        <f>L8</f>
        <v>0</v>
      </c>
      <c r="M7" s="60">
        <f>M8</f>
        <v>28482.23</v>
      </c>
      <c r="N7" s="60">
        <f>N8</f>
        <v>0</v>
      </c>
      <c r="O7" s="60">
        <f>O8</f>
        <v>0</v>
      </c>
      <c r="P7" s="60">
        <f>P8</f>
        <v>0</v>
      </c>
      <c r="Q7" s="60">
        <f>Q8</f>
        <v>132000</v>
      </c>
      <c r="R7" s="60">
        <f>R8</f>
        <v>2093540</v>
      </c>
      <c r="S7" s="60">
        <f>S8</f>
        <v>300000</v>
      </c>
      <c r="T7" s="60">
        <f>T8</f>
        <v>50000</v>
      </c>
      <c r="U7" s="60">
        <f>U8</f>
        <v>0</v>
      </c>
      <c r="V7" s="60">
        <f>V8</f>
        <v>10000</v>
      </c>
      <c r="W7" s="60">
        <f>W8</f>
        <v>50000</v>
      </c>
      <c r="X7" s="60">
        <f>X8</f>
        <v>0</v>
      </c>
      <c r="Y7" s="60">
        <f>Y8</f>
        <v>0</v>
      </c>
      <c r="Z7" s="60">
        <f>Z8</f>
        <v>0</v>
      </c>
      <c r="AA7" s="60">
        <f>AA8</f>
        <v>50000</v>
      </c>
      <c r="AB7" s="60">
        <f>AB8</f>
        <v>0</v>
      </c>
      <c r="AC7" s="60">
        <f>AC8</f>
        <v>30500</v>
      </c>
      <c r="AD7" s="60">
        <f>AD8</f>
        <v>15400</v>
      </c>
      <c r="AE7" s="60">
        <f>AE8</f>
        <v>186840</v>
      </c>
      <c r="AF7" s="60">
        <f>AF8</f>
        <v>0</v>
      </c>
      <c r="AG7" s="60">
        <f>AG8</f>
        <v>100000</v>
      </c>
      <c r="AH7" s="60">
        <f>AH8</f>
        <v>160000</v>
      </c>
      <c r="AI7" s="60">
        <f>AI8</f>
        <v>0</v>
      </c>
      <c r="AJ7" s="60">
        <f>AJ8</f>
        <v>0</v>
      </c>
      <c r="AK7" s="60">
        <f>AK8</f>
        <v>0</v>
      </c>
      <c r="AL7" s="60">
        <f>AL8</f>
        <v>0</v>
      </c>
      <c r="AM7" s="60">
        <f>AM8</f>
        <v>250000</v>
      </c>
      <c r="AN7" s="60">
        <f>AN8</f>
        <v>0</v>
      </c>
      <c r="AO7" s="60">
        <f>AO8</f>
        <v>360800</v>
      </c>
      <c r="AP7" s="60">
        <f>AP8</f>
        <v>0</v>
      </c>
      <c r="AQ7" s="60">
        <f>AQ8</f>
        <v>80000</v>
      </c>
      <c r="AR7" s="60">
        <f>AR8</f>
        <v>50000</v>
      </c>
      <c r="AS7" s="60">
        <f>AS8</f>
        <v>400000</v>
      </c>
      <c r="AT7" s="60">
        <f>AT8</f>
        <v>318840</v>
      </c>
      <c r="AU7" s="60">
        <f>AU8</f>
        <v>0</v>
      </c>
      <c r="AV7" s="60">
        <f>AV8</f>
        <v>0</v>
      </c>
      <c r="AW7" s="60">
        <f>AW8</f>
        <v>0</v>
      </c>
      <c r="AX7" s="60">
        <f>AX8</f>
        <v>0</v>
      </c>
      <c r="AY7" s="60">
        <f>AY8</f>
        <v>66120</v>
      </c>
      <c r="AZ7" s="60">
        <f>AZ8</f>
        <v>0</v>
      </c>
      <c r="BA7" s="60">
        <f>BA8</f>
        <v>0</v>
      </c>
      <c r="BB7" s="60">
        <f>BB8</f>
        <v>720</v>
      </c>
      <c r="BC7" s="60">
        <f>BC8</f>
        <v>0</v>
      </c>
      <c r="BD7" s="60">
        <f>BD8</f>
        <v>0</v>
      </c>
      <c r="BE7" s="60">
        <f>BE8</f>
        <v>252000</v>
      </c>
      <c r="BF7" s="60">
        <f>BF8</f>
        <v>100000</v>
      </c>
      <c r="BG7" s="60">
        <f>BG8</f>
        <v>100000</v>
      </c>
      <c r="BH7" s="60">
        <f>BH8</f>
        <v>0</v>
      </c>
      <c r="BI7" s="60">
        <f>BI8</f>
        <v>0</v>
      </c>
      <c r="BJ7" s="60"/>
      <c r="BK7" s="60"/>
    </row>
    <row r="8" ht="18.75" customHeight="1" spans="1:63">
      <c r="A8" s="58">
        <v>2010301</v>
      </c>
      <c r="B8" s="59" t="s">
        <v>102</v>
      </c>
      <c r="C8" s="60">
        <f>D8+R8+AT8+BF8</f>
        <v>5777815.91</v>
      </c>
      <c r="D8" s="60">
        <f>SUM(E8:Q8)</f>
        <v>3265435.91</v>
      </c>
      <c r="E8" s="60">
        <v>799584</v>
      </c>
      <c r="F8" s="60">
        <v>801084</v>
      </c>
      <c r="G8" s="60">
        <v>1377698</v>
      </c>
      <c r="H8" s="60">
        <v>0</v>
      </c>
      <c r="I8" s="78">
        <v>0</v>
      </c>
      <c r="J8" s="78">
        <v>0</v>
      </c>
      <c r="K8" s="60">
        <v>126587.68</v>
      </c>
      <c r="L8" s="78">
        <v>0</v>
      </c>
      <c r="M8" s="60">
        <v>28482.23</v>
      </c>
      <c r="N8" s="78">
        <v>0</v>
      </c>
      <c r="O8" s="78">
        <v>0</v>
      </c>
      <c r="P8" s="78">
        <v>0</v>
      </c>
      <c r="Q8" s="60">
        <v>132000</v>
      </c>
      <c r="R8" s="60">
        <f>SUM(S8:AS8)</f>
        <v>2093540</v>
      </c>
      <c r="S8" s="78">
        <v>300000</v>
      </c>
      <c r="T8" s="78">
        <v>50000</v>
      </c>
      <c r="U8" s="78">
        <v>0</v>
      </c>
      <c r="V8" s="78">
        <v>10000</v>
      </c>
      <c r="W8" s="78">
        <v>50000</v>
      </c>
      <c r="X8" s="78">
        <v>0</v>
      </c>
      <c r="Y8" s="78">
        <v>0</v>
      </c>
      <c r="Z8" s="78">
        <v>0</v>
      </c>
      <c r="AA8" s="78">
        <v>50000</v>
      </c>
      <c r="AB8" s="78">
        <v>0</v>
      </c>
      <c r="AC8" s="78">
        <v>30500</v>
      </c>
      <c r="AD8" s="78">
        <v>15400</v>
      </c>
      <c r="AE8" s="60">
        <v>186840</v>
      </c>
      <c r="AF8" s="78">
        <v>0</v>
      </c>
      <c r="AG8" s="78">
        <v>100000</v>
      </c>
      <c r="AH8" s="78">
        <v>160000</v>
      </c>
      <c r="AI8" s="78">
        <v>0</v>
      </c>
      <c r="AJ8" s="78">
        <v>0</v>
      </c>
      <c r="AK8" s="78">
        <v>0</v>
      </c>
      <c r="AL8" s="78">
        <v>0</v>
      </c>
      <c r="AM8" s="78">
        <v>250000</v>
      </c>
      <c r="AN8" s="78">
        <v>0</v>
      </c>
      <c r="AO8" s="78">
        <v>360800</v>
      </c>
      <c r="AP8" s="78">
        <v>0</v>
      </c>
      <c r="AQ8" s="78">
        <v>80000</v>
      </c>
      <c r="AR8" s="78">
        <v>50000</v>
      </c>
      <c r="AS8" s="78">
        <v>400000</v>
      </c>
      <c r="AT8" s="60">
        <f>SUM(AU8:BE8)</f>
        <v>318840</v>
      </c>
      <c r="AU8" s="78">
        <v>0</v>
      </c>
      <c r="AV8" s="78">
        <v>0</v>
      </c>
      <c r="AW8" s="78">
        <v>0</v>
      </c>
      <c r="AX8" s="78">
        <v>0</v>
      </c>
      <c r="AY8" s="60">
        <v>66120</v>
      </c>
      <c r="AZ8" s="78">
        <v>0</v>
      </c>
      <c r="BA8" s="78">
        <v>0</v>
      </c>
      <c r="BB8" s="60">
        <v>720</v>
      </c>
      <c r="BC8" s="78">
        <v>0</v>
      </c>
      <c r="BD8" s="78">
        <v>0</v>
      </c>
      <c r="BE8" s="60">
        <v>252000</v>
      </c>
      <c r="BF8" s="60">
        <f>SUM(BG8:BI8)</f>
        <v>100000</v>
      </c>
      <c r="BG8" s="78">
        <v>100000</v>
      </c>
      <c r="BH8" s="78">
        <v>0</v>
      </c>
      <c r="BI8" s="78">
        <v>0</v>
      </c>
      <c r="BJ8" s="78"/>
      <c r="BK8" s="78"/>
    </row>
    <row r="9" ht="18.75" customHeight="1" spans="1:63">
      <c r="A9" s="58">
        <v>20106</v>
      </c>
      <c r="B9" s="59" t="s">
        <v>456</v>
      </c>
      <c r="C9" s="60">
        <f>D9+R9+AT9+BF9</f>
        <v>387207.71</v>
      </c>
      <c r="D9" s="60">
        <f>SUM(E9:Q9)</f>
        <v>332807.71</v>
      </c>
      <c r="E9" s="60">
        <f>E10</f>
        <v>87228</v>
      </c>
      <c r="F9" s="60">
        <f>F10</f>
        <v>85800</v>
      </c>
      <c r="G9" s="60">
        <f>G10</f>
        <v>143169</v>
      </c>
      <c r="H9" s="60">
        <f>H10</f>
        <v>0</v>
      </c>
      <c r="I9" s="60">
        <v>0</v>
      </c>
      <c r="J9" s="60">
        <f>J10</f>
        <v>0</v>
      </c>
      <c r="K9" s="60">
        <f>K10</f>
        <v>13559.76</v>
      </c>
      <c r="L9" s="60">
        <f>L10</f>
        <v>0</v>
      </c>
      <c r="M9" s="60">
        <f>M10</f>
        <v>3050.95</v>
      </c>
      <c r="N9" s="60">
        <f>N10</f>
        <v>0</v>
      </c>
      <c r="O9" s="60">
        <f>O10</f>
        <v>0</v>
      </c>
      <c r="P9" s="60">
        <f>P10</f>
        <v>0</v>
      </c>
      <c r="Q9" s="60">
        <f>Q10</f>
        <v>0</v>
      </c>
      <c r="R9" s="60">
        <f>R10</f>
        <v>54160</v>
      </c>
      <c r="S9" s="60">
        <f>S10</f>
        <v>18300</v>
      </c>
      <c r="T9" s="60">
        <f>T10</f>
        <v>0</v>
      </c>
      <c r="U9" s="60">
        <f>U10</f>
        <v>0</v>
      </c>
      <c r="V9" s="60">
        <f>V10</f>
        <v>0</v>
      </c>
      <c r="W9" s="60">
        <f>W10</f>
        <v>0</v>
      </c>
      <c r="X9" s="60">
        <f>X10</f>
        <v>0</v>
      </c>
      <c r="Y9" s="60">
        <f>Y10</f>
        <v>0</v>
      </c>
      <c r="Z9" s="60">
        <f>Z10</f>
        <v>0</v>
      </c>
      <c r="AA9" s="60">
        <f>AA10</f>
        <v>0</v>
      </c>
      <c r="AB9" s="60">
        <f>AB10</f>
        <v>0</v>
      </c>
      <c r="AC9" s="60">
        <f>AC10</f>
        <v>3400</v>
      </c>
      <c r="AD9" s="60">
        <f>AD10</f>
        <v>1700</v>
      </c>
      <c r="AE9" s="60">
        <f>AE10</f>
        <v>20760</v>
      </c>
      <c r="AF9" s="60">
        <f>AF10</f>
        <v>0</v>
      </c>
      <c r="AG9" s="60">
        <f>AG10</f>
        <v>0</v>
      </c>
      <c r="AH9" s="60">
        <f>AH10</f>
        <v>0</v>
      </c>
      <c r="AI9" s="60">
        <f>AI10</f>
        <v>0</v>
      </c>
      <c r="AJ9" s="60">
        <f>AJ10</f>
        <v>0</v>
      </c>
      <c r="AK9" s="60">
        <f>AK10</f>
        <v>0</v>
      </c>
      <c r="AL9" s="60">
        <f>AL10</f>
        <v>0</v>
      </c>
      <c r="AM9" s="60">
        <f>AM10</f>
        <v>0</v>
      </c>
      <c r="AN9" s="60">
        <f>AN10</f>
        <v>0</v>
      </c>
      <c r="AO9" s="60">
        <f>AO10</f>
        <v>10000</v>
      </c>
      <c r="AP9" s="60">
        <f>AP10</f>
        <v>0</v>
      </c>
      <c r="AQ9" s="60">
        <f>AQ10</f>
        <v>0</v>
      </c>
      <c r="AR9" s="60">
        <f>AR10</f>
        <v>0</v>
      </c>
      <c r="AS9" s="60">
        <f>AS10</f>
        <v>0</v>
      </c>
      <c r="AT9" s="60">
        <f>AT10</f>
        <v>240</v>
      </c>
      <c r="AU9" s="60">
        <f>AU10</f>
        <v>0</v>
      </c>
      <c r="AV9" s="60">
        <f>AV10</f>
        <v>0</v>
      </c>
      <c r="AW9" s="60">
        <f>AW10</f>
        <v>0</v>
      </c>
      <c r="AX9" s="60">
        <f>AX10</f>
        <v>0</v>
      </c>
      <c r="AY9" s="60">
        <f>AY10</f>
        <v>0</v>
      </c>
      <c r="AZ9" s="60">
        <f>AZ10</f>
        <v>0</v>
      </c>
      <c r="BA9" s="60">
        <f>BA10</f>
        <v>0</v>
      </c>
      <c r="BB9" s="60">
        <f>BB10</f>
        <v>240</v>
      </c>
      <c r="BC9" s="60">
        <f>BC10</f>
        <v>0</v>
      </c>
      <c r="BD9" s="60">
        <f>BD10</f>
        <v>0</v>
      </c>
      <c r="BE9" s="60">
        <f>BE10</f>
        <v>0</v>
      </c>
      <c r="BF9" s="60">
        <f>BF10</f>
        <v>0</v>
      </c>
      <c r="BG9" s="60">
        <f>BG10</f>
        <v>0</v>
      </c>
      <c r="BH9" s="60">
        <f>BH10</f>
        <v>0</v>
      </c>
      <c r="BI9" s="60">
        <f>BI10</f>
        <v>0</v>
      </c>
      <c r="BJ9" s="60"/>
      <c r="BK9" s="60"/>
    </row>
    <row r="10" ht="18.75" customHeight="1" spans="1:63">
      <c r="A10" s="58">
        <v>2010601</v>
      </c>
      <c r="B10" s="59" t="s">
        <v>113</v>
      </c>
      <c r="C10" s="60">
        <f>D10+R10+AT10+BF10</f>
        <v>387207.71</v>
      </c>
      <c r="D10" s="60">
        <f>SUM(E10:Q10)</f>
        <v>332807.71</v>
      </c>
      <c r="E10" s="60">
        <v>87228</v>
      </c>
      <c r="F10" s="60">
        <v>85800</v>
      </c>
      <c r="G10" s="60">
        <v>143169</v>
      </c>
      <c r="H10" s="60">
        <v>0</v>
      </c>
      <c r="I10" s="78">
        <v>0</v>
      </c>
      <c r="J10" s="78">
        <v>0</v>
      </c>
      <c r="K10" s="60">
        <v>13559.76</v>
      </c>
      <c r="L10" s="78">
        <v>0</v>
      </c>
      <c r="M10" s="60">
        <v>3050.95</v>
      </c>
      <c r="N10" s="78">
        <v>0</v>
      </c>
      <c r="O10" s="78">
        <v>0</v>
      </c>
      <c r="P10" s="78">
        <v>0</v>
      </c>
      <c r="Q10" s="60">
        <v>0</v>
      </c>
      <c r="R10" s="60">
        <f>SUM(S10:AS10)</f>
        <v>54160</v>
      </c>
      <c r="S10" s="78">
        <v>18300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8">
        <v>0</v>
      </c>
      <c r="AA10" s="78">
        <v>0</v>
      </c>
      <c r="AB10" s="78">
        <v>0</v>
      </c>
      <c r="AC10" s="78">
        <v>3400</v>
      </c>
      <c r="AD10" s="78">
        <v>1700</v>
      </c>
      <c r="AE10" s="60">
        <v>20760</v>
      </c>
      <c r="AF10" s="78">
        <v>0</v>
      </c>
      <c r="AG10" s="78">
        <v>0</v>
      </c>
      <c r="AH10" s="78">
        <v>0</v>
      </c>
      <c r="AI10" s="78">
        <v>0</v>
      </c>
      <c r="AJ10" s="78">
        <v>0</v>
      </c>
      <c r="AK10" s="78">
        <v>0</v>
      </c>
      <c r="AL10" s="78">
        <v>0</v>
      </c>
      <c r="AM10" s="78">
        <v>0</v>
      </c>
      <c r="AN10" s="78">
        <v>0</v>
      </c>
      <c r="AO10" s="78">
        <v>10000</v>
      </c>
      <c r="AP10" s="78">
        <v>0</v>
      </c>
      <c r="AQ10" s="78">
        <v>0</v>
      </c>
      <c r="AR10" s="78">
        <v>0</v>
      </c>
      <c r="AS10" s="78">
        <v>0</v>
      </c>
      <c r="AT10" s="60">
        <f>SUM(AU10:BE10)</f>
        <v>240</v>
      </c>
      <c r="AU10" s="78">
        <v>0</v>
      </c>
      <c r="AV10" s="78">
        <v>0</v>
      </c>
      <c r="AW10" s="78">
        <v>0</v>
      </c>
      <c r="AX10" s="78">
        <v>0</v>
      </c>
      <c r="AY10" s="60">
        <v>0</v>
      </c>
      <c r="AZ10" s="78">
        <v>0</v>
      </c>
      <c r="BA10" s="78">
        <v>0</v>
      </c>
      <c r="BB10" s="60">
        <v>240</v>
      </c>
      <c r="BC10" s="78">
        <v>0</v>
      </c>
      <c r="BD10" s="78">
        <v>0</v>
      </c>
      <c r="BE10" s="60">
        <v>0</v>
      </c>
      <c r="BF10" s="60">
        <f>SUM(BG10:BI10)</f>
        <v>0</v>
      </c>
      <c r="BG10" s="78">
        <v>0</v>
      </c>
      <c r="BH10" s="78">
        <v>0</v>
      </c>
      <c r="BI10" s="78">
        <v>0</v>
      </c>
      <c r="BJ10" s="78"/>
      <c r="BK10" s="78"/>
    </row>
    <row r="11" ht="18.75" customHeight="1" spans="1:63">
      <c r="A11" s="58">
        <v>204</v>
      </c>
      <c r="B11" s="59" t="s">
        <v>143</v>
      </c>
      <c r="C11" s="60">
        <f>D11+R11+AT11+BF11</f>
        <v>142252.67</v>
      </c>
      <c r="D11" s="60">
        <f>SUM(E11:Q11)</f>
        <v>129752.67</v>
      </c>
      <c r="E11" s="60">
        <f>E12</f>
        <v>35220</v>
      </c>
      <c r="F11" s="60">
        <f>F12</f>
        <v>38760</v>
      </c>
      <c r="G11" s="60">
        <f>G12</f>
        <v>48235</v>
      </c>
      <c r="H11" s="60">
        <f>H12</f>
        <v>0</v>
      </c>
      <c r="I11" s="60">
        <v>0</v>
      </c>
      <c r="J11" s="60">
        <f>J12</f>
        <v>0</v>
      </c>
      <c r="K11" s="60">
        <f>K12</f>
        <v>6153.2</v>
      </c>
      <c r="L11" s="60">
        <f>L12</f>
        <v>0</v>
      </c>
      <c r="M11" s="60">
        <f>M12</f>
        <v>1384.47</v>
      </c>
      <c r="N11" s="60">
        <f>N12</f>
        <v>0</v>
      </c>
      <c r="O11" s="60">
        <f>O12</f>
        <v>0</v>
      </c>
      <c r="P11" s="60">
        <f>P12</f>
        <v>0</v>
      </c>
      <c r="Q11" s="60">
        <f>Q12</f>
        <v>0</v>
      </c>
      <c r="R11" s="60">
        <f>R12</f>
        <v>12500</v>
      </c>
      <c r="S11" s="60">
        <f>S12</f>
        <v>1000</v>
      </c>
      <c r="T11" s="60">
        <f>T12</f>
        <v>0</v>
      </c>
      <c r="U11" s="60">
        <f>U12</f>
        <v>0</v>
      </c>
      <c r="V11" s="60">
        <f>V12</f>
        <v>0</v>
      </c>
      <c r="W11" s="60">
        <f>W12</f>
        <v>9300</v>
      </c>
      <c r="X11" s="60">
        <f>X12</f>
        <v>0</v>
      </c>
      <c r="Y11" s="60">
        <f>Y12</f>
        <v>0</v>
      </c>
      <c r="Z11" s="60">
        <f>Z12</f>
        <v>0</v>
      </c>
      <c r="AA11" s="60">
        <f>AA12</f>
        <v>0</v>
      </c>
      <c r="AB11" s="60">
        <f>AB12</f>
        <v>0</v>
      </c>
      <c r="AC11" s="60">
        <f>AC12</f>
        <v>1500</v>
      </c>
      <c r="AD11" s="60">
        <f>AD12</f>
        <v>700</v>
      </c>
      <c r="AE11" s="60">
        <f>AE12</f>
        <v>0</v>
      </c>
      <c r="AF11" s="60">
        <f>AF12</f>
        <v>0</v>
      </c>
      <c r="AG11" s="60">
        <f>AG12</f>
        <v>0</v>
      </c>
      <c r="AH11" s="60">
        <f>AH12</f>
        <v>0</v>
      </c>
      <c r="AI11" s="60">
        <f>AI12</f>
        <v>0</v>
      </c>
      <c r="AJ11" s="60">
        <f>AJ12</f>
        <v>0</v>
      </c>
      <c r="AK11" s="60">
        <f>AK12</f>
        <v>0</v>
      </c>
      <c r="AL11" s="60">
        <f>AL12</f>
        <v>0</v>
      </c>
      <c r="AM11" s="60">
        <f>AM12</f>
        <v>0</v>
      </c>
      <c r="AN11" s="60">
        <f>AN12</f>
        <v>0</v>
      </c>
      <c r="AO11" s="60">
        <f>AO12</f>
        <v>0</v>
      </c>
      <c r="AP11" s="60">
        <f>AP12</f>
        <v>0</v>
      </c>
      <c r="AQ11" s="60">
        <f>AQ12</f>
        <v>0</v>
      </c>
      <c r="AR11" s="60">
        <f>AR12</f>
        <v>0</v>
      </c>
      <c r="AS11" s="60">
        <f>AS12</f>
        <v>0</v>
      </c>
      <c r="AT11" s="60">
        <f>AT12</f>
        <v>0</v>
      </c>
      <c r="AU11" s="60">
        <f>AU12</f>
        <v>0</v>
      </c>
      <c r="AV11" s="60">
        <f>AV12</f>
        <v>0</v>
      </c>
      <c r="AW11" s="60">
        <f>AW12</f>
        <v>0</v>
      </c>
      <c r="AX11" s="60">
        <f>AX12</f>
        <v>0</v>
      </c>
      <c r="AY11" s="60">
        <f>AY12</f>
        <v>0</v>
      </c>
      <c r="AZ11" s="60">
        <f>AZ12</f>
        <v>0</v>
      </c>
      <c r="BA11" s="60">
        <f>BA12</f>
        <v>0</v>
      </c>
      <c r="BB11" s="60">
        <f>BB12</f>
        <v>0</v>
      </c>
      <c r="BC11" s="60">
        <f>BC12</f>
        <v>0</v>
      </c>
      <c r="BD11" s="60">
        <f>BD12</f>
        <v>0</v>
      </c>
      <c r="BE11" s="60">
        <f>BE12</f>
        <v>0</v>
      </c>
      <c r="BF11" s="60">
        <f>BF12</f>
        <v>0</v>
      </c>
      <c r="BG11" s="60">
        <f>BG12</f>
        <v>0</v>
      </c>
      <c r="BH11" s="60">
        <f>BH12</f>
        <v>0</v>
      </c>
      <c r="BI11" s="60">
        <f>BI12</f>
        <v>0</v>
      </c>
      <c r="BJ11" s="60"/>
      <c r="BK11" s="60"/>
    </row>
    <row r="12" ht="18.75" customHeight="1" spans="1:63">
      <c r="A12" s="58">
        <v>20406</v>
      </c>
      <c r="B12" s="59" t="s">
        <v>457</v>
      </c>
      <c r="C12" s="61">
        <f>D12+R12+AT12+BF12</f>
        <v>142252.67</v>
      </c>
      <c r="D12" s="61">
        <f>SUM(E12:Q12)</f>
        <v>129752.67</v>
      </c>
      <c r="E12" s="61">
        <f>E13</f>
        <v>35220</v>
      </c>
      <c r="F12" s="61">
        <f>F13</f>
        <v>38760</v>
      </c>
      <c r="G12" s="61">
        <f>G13</f>
        <v>48235</v>
      </c>
      <c r="H12" s="61">
        <f>H13</f>
        <v>0</v>
      </c>
      <c r="I12" s="61">
        <v>0</v>
      </c>
      <c r="J12" s="61">
        <f>J13</f>
        <v>0</v>
      </c>
      <c r="K12" s="61">
        <f>K13</f>
        <v>6153.2</v>
      </c>
      <c r="L12" s="61">
        <f>L13</f>
        <v>0</v>
      </c>
      <c r="M12" s="61">
        <f>M13</f>
        <v>1384.47</v>
      </c>
      <c r="N12" s="61">
        <f>N13</f>
        <v>0</v>
      </c>
      <c r="O12" s="61">
        <f>O13</f>
        <v>0</v>
      </c>
      <c r="P12" s="61">
        <f>P13</f>
        <v>0</v>
      </c>
      <c r="Q12" s="61">
        <f>Q13</f>
        <v>0</v>
      </c>
      <c r="R12" s="61">
        <f>R13</f>
        <v>12500</v>
      </c>
      <c r="S12" s="61">
        <f>S13</f>
        <v>1000</v>
      </c>
      <c r="T12" s="61">
        <f>T13</f>
        <v>0</v>
      </c>
      <c r="U12" s="61">
        <f>U13</f>
        <v>0</v>
      </c>
      <c r="V12" s="61">
        <f>V13</f>
        <v>0</v>
      </c>
      <c r="W12" s="61">
        <f>W13</f>
        <v>9300</v>
      </c>
      <c r="X12" s="61">
        <f>X13</f>
        <v>0</v>
      </c>
      <c r="Y12" s="61">
        <f>Y13</f>
        <v>0</v>
      </c>
      <c r="Z12" s="61">
        <f>Z13</f>
        <v>0</v>
      </c>
      <c r="AA12" s="61">
        <f>AA13</f>
        <v>0</v>
      </c>
      <c r="AB12" s="61">
        <f>AB13</f>
        <v>0</v>
      </c>
      <c r="AC12" s="61">
        <f>AC13</f>
        <v>1500</v>
      </c>
      <c r="AD12" s="61">
        <f>AD13</f>
        <v>700</v>
      </c>
      <c r="AE12" s="61">
        <f>AE13</f>
        <v>0</v>
      </c>
      <c r="AF12" s="61">
        <f>AF13</f>
        <v>0</v>
      </c>
      <c r="AG12" s="61">
        <f>AG13</f>
        <v>0</v>
      </c>
      <c r="AH12" s="61">
        <f>AH13</f>
        <v>0</v>
      </c>
      <c r="AI12" s="61">
        <f>AI13</f>
        <v>0</v>
      </c>
      <c r="AJ12" s="61">
        <f>AJ13</f>
        <v>0</v>
      </c>
      <c r="AK12" s="61">
        <f>AK13</f>
        <v>0</v>
      </c>
      <c r="AL12" s="61">
        <f>AL13</f>
        <v>0</v>
      </c>
      <c r="AM12" s="61">
        <f>AM13</f>
        <v>0</v>
      </c>
      <c r="AN12" s="61">
        <f>AN13</f>
        <v>0</v>
      </c>
      <c r="AO12" s="61">
        <f>AO13</f>
        <v>0</v>
      </c>
      <c r="AP12" s="61">
        <f>AP13</f>
        <v>0</v>
      </c>
      <c r="AQ12" s="61">
        <f>AQ13</f>
        <v>0</v>
      </c>
      <c r="AR12" s="61">
        <f>AR13</f>
        <v>0</v>
      </c>
      <c r="AS12" s="61">
        <f>AS13</f>
        <v>0</v>
      </c>
      <c r="AT12" s="61">
        <f>AT13</f>
        <v>0</v>
      </c>
      <c r="AU12" s="61">
        <f>AU13</f>
        <v>0</v>
      </c>
      <c r="AV12" s="61">
        <f>AV13</f>
        <v>0</v>
      </c>
      <c r="AW12" s="61">
        <f>AW13</f>
        <v>0</v>
      </c>
      <c r="AX12" s="61">
        <f>AX13</f>
        <v>0</v>
      </c>
      <c r="AY12" s="61">
        <f>AY13</f>
        <v>0</v>
      </c>
      <c r="AZ12" s="61">
        <f>AZ13</f>
        <v>0</v>
      </c>
      <c r="BA12" s="61">
        <f>BA13</f>
        <v>0</v>
      </c>
      <c r="BB12" s="61">
        <f>BB13</f>
        <v>0</v>
      </c>
      <c r="BC12" s="61">
        <f>BC13</f>
        <v>0</v>
      </c>
      <c r="BD12" s="61">
        <f>BD13</f>
        <v>0</v>
      </c>
      <c r="BE12" s="61">
        <f>BE13</f>
        <v>0</v>
      </c>
      <c r="BF12" s="61">
        <f>BF13</f>
        <v>0</v>
      </c>
      <c r="BG12" s="61">
        <f>BG13</f>
        <v>0</v>
      </c>
      <c r="BH12" s="61">
        <f>BH13</f>
        <v>0</v>
      </c>
      <c r="BI12" s="61">
        <f>BI13</f>
        <v>0</v>
      </c>
      <c r="BJ12" s="61"/>
      <c r="BK12" s="61"/>
    </row>
    <row r="13" ht="18.75" customHeight="1" spans="1:63">
      <c r="A13" s="58">
        <v>2040601</v>
      </c>
      <c r="B13" s="59" t="s">
        <v>150</v>
      </c>
      <c r="C13" s="61">
        <f>D13+R13+AT13+BF13</f>
        <v>142252.67</v>
      </c>
      <c r="D13" s="61">
        <f>SUM(E13:Q13)</f>
        <v>129752.67</v>
      </c>
      <c r="E13" s="61">
        <v>35220</v>
      </c>
      <c r="F13" s="61">
        <v>38760</v>
      </c>
      <c r="G13" s="61">
        <v>48235</v>
      </c>
      <c r="H13" s="61">
        <v>0</v>
      </c>
      <c r="I13" s="62">
        <v>0</v>
      </c>
      <c r="J13" s="62">
        <v>0</v>
      </c>
      <c r="K13" s="61">
        <v>6153.2</v>
      </c>
      <c r="L13" s="62">
        <v>0</v>
      </c>
      <c r="M13" s="61">
        <v>1384.47</v>
      </c>
      <c r="N13" s="62">
        <v>0</v>
      </c>
      <c r="O13" s="62">
        <v>0</v>
      </c>
      <c r="P13" s="62">
        <v>0</v>
      </c>
      <c r="Q13" s="61">
        <v>0</v>
      </c>
      <c r="R13" s="61">
        <f>SUM(S13:AS13)</f>
        <v>12500</v>
      </c>
      <c r="S13" s="62">
        <v>1000</v>
      </c>
      <c r="T13" s="62">
        <v>0</v>
      </c>
      <c r="U13" s="62">
        <v>0</v>
      </c>
      <c r="V13" s="62">
        <v>0</v>
      </c>
      <c r="W13" s="62">
        <v>9300</v>
      </c>
      <c r="X13" s="62">
        <v>0</v>
      </c>
      <c r="Y13" s="62">
        <v>0</v>
      </c>
      <c r="Z13" s="62">
        <v>0</v>
      </c>
      <c r="AA13" s="62">
        <v>0</v>
      </c>
      <c r="AB13" s="62">
        <v>0</v>
      </c>
      <c r="AC13" s="62">
        <v>1500</v>
      </c>
      <c r="AD13" s="62">
        <v>700</v>
      </c>
      <c r="AE13" s="61">
        <v>0</v>
      </c>
      <c r="AF13" s="62">
        <v>0</v>
      </c>
      <c r="AG13" s="62">
        <v>0</v>
      </c>
      <c r="AH13" s="62">
        <v>0</v>
      </c>
      <c r="AI13" s="62">
        <v>0</v>
      </c>
      <c r="AJ13" s="62">
        <v>0</v>
      </c>
      <c r="AK13" s="62">
        <v>0</v>
      </c>
      <c r="AL13" s="62">
        <v>0</v>
      </c>
      <c r="AM13" s="62">
        <v>0</v>
      </c>
      <c r="AN13" s="62">
        <v>0</v>
      </c>
      <c r="AO13" s="62">
        <v>0</v>
      </c>
      <c r="AP13" s="62">
        <v>0</v>
      </c>
      <c r="AQ13" s="62">
        <v>0</v>
      </c>
      <c r="AR13" s="62">
        <v>0</v>
      </c>
      <c r="AS13" s="62">
        <v>0</v>
      </c>
      <c r="AT13" s="61">
        <f>SUM(AU13:BE13)</f>
        <v>0</v>
      </c>
      <c r="AU13" s="62">
        <v>0</v>
      </c>
      <c r="AV13" s="62">
        <v>0</v>
      </c>
      <c r="AW13" s="62">
        <v>0</v>
      </c>
      <c r="AX13" s="62">
        <v>0</v>
      </c>
      <c r="AY13" s="61">
        <v>0</v>
      </c>
      <c r="AZ13" s="62">
        <v>0</v>
      </c>
      <c r="BA13" s="62">
        <v>0</v>
      </c>
      <c r="BB13" s="61">
        <v>0</v>
      </c>
      <c r="BC13" s="62">
        <v>0</v>
      </c>
      <c r="BD13" s="62">
        <v>0</v>
      </c>
      <c r="BE13" s="61">
        <v>0</v>
      </c>
      <c r="BF13" s="61">
        <f>SUM(BG13:BI13)</f>
        <v>0</v>
      </c>
      <c r="BG13" s="62">
        <v>0</v>
      </c>
      <c r="BH13" s="62">
        <v>0</v>
      </c>
      <c r="BI13" s="62">
        <v>0</v>
      </c>
      <c r="BJ13" s="62"/>
      <c r="BK13" s="62"/>
    </row>
    <row r="14" ht="18.75" customHeight="1" spans="1:63">
      <c r="A14" s="58">
        <v>207</v>
      </c>
      <c r="B14" s="59" t="s">
        <v>174</v>
      </c>
      <c r="C14" s="61">
        <f>D14+R14+AT14+BF14</f>
        <v>375187.5</v>
      </c>
      <c r="D14" s="61">
        <f>SUM(E14:Q14)</f>
        <v>341567.5</v>
      </c>
      <c r="E14" s="61">
        <f>E15</f>
        <v>94644</v>
      </c>
      <c r="F14" s="61">
        <f>F15</f>
        <v>93888</v>
      </c>
      <c r="G14" s="61">
        <f>G15</f>
        <v>135900</v>
      </c>
      <c r="H14" s="61">
        <f>H15</f>
        <v>0</v>
      </c>
      <c r="I14" s="61">
        <v>0</v>
      </c>
      <c r="J14" s="61">
        <f>J15</f>
        <v>0</v>
      </c>
      <c r="K14" s="61">
        <f>K15</f>
        <v>13988.16</v>
      </c>
      <c r="L14" s="61">
        <f>L15</f>
        <v>0</v>
      </c>
      <c r="M14" s="61">
        <f>M15</f>
        <v>3147.34</v>
      </c>
      <c r="N14" s="61">
        <f>N15</f>
        <v>0</v>
      </c>
      <c r="O14" s="61">
        <f>O15</f>
        <v>0</v>
      </c>
      <c r="P14" s="61">
        <f>P15</f>
        <v>0</v>
      </c>
      <c r="Q14" s="61">
        <f>Q15</f>
        <v>0</v>
      </c>
      <c r="R14" s="61">
        <f>R15</f>
        <v>33500</v>
      </c>
      <c r="S14" s="61">
        <f>S15</f>
        <v>0</v>
      </c>
      <c r="T14" s="61">
        <f>T15</f>
        <v>0</v>
      </c>
      <c r="U14" s="61">
        <f>U15</f>
        <v>0</v>
      </c>
      <c r="V14" s="61">
        <f>V15</f>
        <v>8100</v>
      </c>
      <c r="W14" s="61">
        <f>W15</f>
        <v>20000</v>
      </c>
      <c r="X14" s="61">
        <f>X15</f>
        <v>0</v>
      </c>
      <c r="Y14" s="61">
        <f>Y15</f>
        <v>0</v>
      </c>
      <c r="Z14" s="61">
        <f>Z15</f>
        <v>0</v>
      </c>
      <c r="AA14" s="61">
        <f>AA15</f>
        <v>0</v>
      </c>
      <c r="AB14" s="61">
        <f>AB15</f>
        <v>0</v>
      </c>
      <c r="AC14" s="61">
        <f>AC15</f>
        <v>3500</v>
      </c>
      <c r="AD14" s="61">
        <f>AD15</f>
        <v>1900</v>
      </c>
      <c r="AE14" s="61">
        <f>AE15</f>
        <v>0</v>
      </c>
      <c r="AF14" s="61">
        <f>AF15</f>
        <v>0</v>
      </c>
      <c r="AG14" s="61">
        <f>AG15</f>
        <v>0</v>
      </c>
      <c r="AH14" s="61">
        <f>AH15</f>
        <v>0</v>
      </c>
      <c r="AI14" s="61">
        <f>AI15</f>
        <v>0</v>
      </c>
      <c r="AJ14" s="61">
        <f>AJ15</f>
        <v>0</v>
      </c>
      <c r="AK14" s="61">
        <f>AK15</f>
        <v>0</v>
      </c>
      <c r="AL14" s="61">
        <f>AL15</f>
        <v>0</v>
      </c>
      <c r="AM14" s="61">
        <f>AM15</f>
        <v>0</v>
      </c>
      <c r="AN14" s="61">
        <f>AN15</f>
        <v>0</v>
      </c>
      <c r="AO14" s="61">
        <f>AO15</f>
        <v>0</v>
      </c>
      <c r="AP14" s="61">
        <f>AP15</f>
        <v>0</v>
      </c>
      <c r="AQ14" s="61">
        <f>AQ15</f>
        <v>0</v>
      </c>
      <c r="AR14" s="61">
        <f>AR15</f>
        <v>0</v>
      </c>
      <c r="AS14" s="61">
        <f>AS15</f>
        <v>0</v>
      </c>
      <c r="AT14" s="61">
        <f>AT15</f>
        <v>120</v>
      </c>
      <c r="AU14" s="61">
        <f>AU15</f>
        <v>0</v>
      </c>
      <c r="AV14" s="61">
        <f>AV15</f>
        <v>0</v>
      </c>
      <c r="AW14" s="61">
        <f>AW15</f>
        <v>0</v>
      </c>
      <c r="AX14" s="61">
        <f>AX15</f>
        <v>0</v>
      </c>
      <c r="AY14" s="61">
        <f>AY15</f>
        <v>0</v>
      </c>
      <c r="AZ14" s="61">
        <f>AZ15</f>
        <v>0</v>
      </c>
      <c r="BA14" s="61">
        <f>BA15</f>
        <v>0</v>
      </c>
      <c r="BB14" s="61">
        <f>BB15</f>
        <v>120</v>
      </c>
      <c r="BC14" s="61">
        <f>BC15</f>
        <v>0</v>
      </c>
      <c r="BD14" s="61">
        <f>BD15</f>
        <v>0</v>
      </c>
      <c r="BE14" s="61">
        <f>BE15</f>
        <v>0</v>
      </c>
      <c r="BF14" s="61">
        <f>BF15</f>
        <v>0</v>
      </c>
      <c r="BG14" s="61">
        <f>BG15</f>
        <v>0</v>
      </c>
      <c r="BH14" s="61">
        <f>BH15</f>
        <v>0</v>
      </c>
      <c r="BI14" s="61">
        <f>BI15</f>
        <v>0</v>
      </c>
      <c r="BJ14" s="61"/>
      <c r="BK14" s="61"/>
    </row>
    <row r="15" ht="18.75" customHeight="1" spans="1:63">
      <c r="A15" s="58">
        <v>20701</v>
      </c>
      <c r="B15" s="59" t="s">
        <v>458</v>
      </c>
      <c r="C15" s="61">
        <f>D15+R15+AT15+BF15</f>
        <v>375187.5</v>
      </c>
      <c r="D15" s="61">
        <f>SUM(E15:Q15)</f>
        <v>341567.5</v>
      </c>
      <c r="E15" s="61">
        <f>E16</f>
        <v>94644</v>
      </c>
      <c r="F15" s="61">
        <f>F16</f>
        <v>93888</v>
      </c>
      <c r="G15" s="61">
        <f>G16</f>
        <v>135900</v>
      </c>
      <c r="H15" s="61">
        <f>H16</f>
        <v>0</v>
      </c>
      <c r="I15" s="61">
        <f>I16</f>
        <v>0</v>
      </c>
      <c r="J15" s="61">
        <f>J16</f>
        <v>0</v>
      </c>
      <c r="K15" s="61">
        <f>K16</f>
        <v>13988.16</v>
      </c>
      <c r="L15" s="61">
        <f>L16</f>
        <v>0</v>
      </c>
      <c r="M15" s="61">
        <f>M16</f>
        <v>3147.34</v>
      </c>
      <c r="N15" s="61">
        <f>N16</f>
        <v>0</v>
      </c>
      <c r="O15" s="61">
        <f>O16</f>
        <v>0</v>
      </c>
      <c r="P15" s="61">
        <f>P16</f>
        <v>0</v>
      </c>
      <c r="Q15" s="61">
        <f>Q16</f>
        <v>0</v>
      </c>
      <c r="R15" s="61">
        <f>R16</f>
        <v>33500</v>
      </c>
      <c r="S15" s="61">
        <f>S16</f>
        <v>0</v>
      </c>
      <c r="T15" s="61">
        <f>T16</f>
        <v>0</v>
      </c>
      <c r="U15" s="61">
        <f>U16</f>
        <v>0</v>
      </c>
      <c r="V15" s="61">
        <f>V16</f>
        <v>8100</v>
      </c>
      <c r="W15" s="61">
        <f>W16</f>
        <v>20000</v>
      </c>
      <c r="X15" s="61">
        <f>X16</f>
        <v>0</v>
      </c>
      <c r="Y15" s="61">
        <f>Y16</f>
        <v>0</v>
      </c>
      <c r="Z15" s="61">
        <f>Z16</f>
        <v>0</v>
      </c>
      <c r="AA15" s="61">
        <f>AA16</f>
        <v>0</v>
      </c>
      <c r="AB15" s="61">
        <f>AB16</f>
        <v>0</v>
      </c>
      <c r="AC15" s="61">
        <f>AC16</f>
        <v>3500</v>
      </c>
      <c r="AD15" s="61">
        <f>AD16</f>
        <v>1900</v>
      </c>
      <c r="AE15" s="61">
        <f>AE16</f>
        <v>0</v>
      </c>
      <c r="AF15" s="61">
        <f>AF16</f>
        <v>0</v>
      </c>
      <c r="AG15" s="61">
        <f>AG16</f>
        <v>0</v>
      </c>
      <c r="AH15" s="61">
        <f>AH16</f>
        <v>0</v>
      </c>
      <c r="AI15" s="61">
        <f>AI16</f>
        <v>0</v>
      </c>
      <c r="AJ15" s="61">
        <f>AJ16</f>
        <v>0</v>
      </c>
      <c r="AK15" s="61">
        <f>AK16</f>
        <v>0</v>
      </c>
      <c r="AL15" s="61">
        <f>AL16</f>
        <v>0</v>
      </c>
      <c r="AM15" s="61">
        <f>AM16</f>
        <v>0</v>
      </c>
      <c r="AN15" s="61">
        <f>AN16</f>
        <v>0</v>
      </c>
      <c r="AO15" s="61">
        <f>AO16</f>
        <v>0</v>
      </c>
      <c r="AP15" s="61">
        <f>AP16</f>
        <v>0</v>
      </c>
      <c r="AQ15" s="61">
        <f>AQ16</f>
        <v>0</v>
      </c>
      <c r="AR15" s="61">
        <f>AR16</f>
        <v>0</v>
      </c>
      <c r="AS15" s="61">
        <f>AS16</f>
        <v>0</v>
      </c>
      <c r="AT15" s="61">
        <f>AT16</f>
        <v>120</v>
      </c>
      <c r="AU15" s="61">
        <f>AU16</f>
        <v>0</v>
      </c>
      <c r="AV15" s="61">
        <f>AV16</f>
        <v>0</v>
      </c>
      <c r="AW15" s="61">
        <f>AW16</f>
        <v>0</v>
      </c>
      <c r="AX15" s="61">
        <f>AX16</f>
        <v>0</v>
      </c>
      <c r="AY15" s="61">
        <f>AY16</f>
        <v>0</v>
      </c>
      <c r="AZ15" s="61">
        <f>AZ16</f>
        <v>0</v>
      </c>
      <c r="BA15" s="61">
        <f>BA16</f>
        <v>0</v>
      </c>
      <c r="BB15" s="61">
        <f>BB16</f>
        <v>120</v>
      </c>
      <c r="BC15" s="61">
        <f>BC16</f>
        <v>0</v>
      </c>
      <c r="BD15" s="61">
        <f>BD16</f>
        <v>0</v>
      </c>
      <c r="BE15" s="61">
        <f>BE16</f>
        <v>0</v>
      </c>
      <c r="BF15" s="61">
        <f>BF16</f>
        <v>0</v>
      </c>
      <c r="BG15" s="61">
        <f>BG16</f>
        <v>0</v>
      </c>
      <c r="BH15" s="61">
        <f>BH16</f>
        <v>0</v>
      </c>
      <c r="BI15" s="61">
        <f>BI16</f>
        <v>0</v>
      </c>
      <c r="BJ15" s="61"/>
      <c r="BK15" s="61"/>
    </row>
    <row r="16" ht="18.75" customHeight="1" spans="1:63">
      <c r="A16" s="58">
        <v>2070109</v>
      </c>
      <c r="B16" s="59" t="s">
        <v>176</v>
      </c>
      <c r="C16" s="61">
        <f>D16+R16+AT16+BF16</f>
        <v>375187.5</v>
      </c>
      <c r="D16" s="61">
        <f>SUM(E16:Q16)</f>
        <v>341567.5</v>
      </c>
      <c r="E16" s="61">
        <v>94644</v>
      </c>
      <c r="F16" s="61">
        <v>93888</v>
      </c>
      <c r="G16" s="61">
        <v>135900</v>
      </c>
      <c r="H16" s="61">
        <v>0</v>
      </c>
      <c r="I16" s="62">
        <v>0</v>
      </c>
      <c r="J16" s="62">
        <v>0</v>
      </c>
      <c r="K16" s="61">
        <v>13988.16</v>
      </c>
      <c r="L16" s="62">
        <v>0</v>
      </c>
      <c r="M16" s="61">
        <v>3147.34</v>
      </c>
      <c r="N16" s="62">
        <v>0</v>
      </c>
      <c r="O16" s="62">
        <v>0</v>
      </c>
      <c r="P16" s="62">
        <v>0</v>
      </c>
      <c r="Q16" s="61">
        <v>0</v>
      </c>
      <c r="R16" s="61">
        <f>SUM(S16:AS16)</f>
        <v>33500</v>
      </c>
      <c r="S16" s="62">
        <v>0</v>
      </c>
      <c r="T16" s="62">
        <v>0</v>
      </c>
      <c r="U16" s="62">
        <v>0</v>
      </c>
      <c r="V16" s="62">
        <v>8100</v>
      </c>
      <c r="W16" s="62">
        <v>20000</v>
      </c>
      <c r="X16" s="62">
        <v>0</v>
      </c>
      <c r="Y16" s="62">
        <v>0</v>
      </c>
      <c r="Z16" s="62">
        <v>0</v>
      </c>
      <c r="AA16" s="62">
        <v>0</v>
      </c>
      <c r="AB16" s="62">
        <v>0</v>
      </c>
      <c r="AC16" s="62">
        <v>3500</v>
      </c>
      <c r="AD16" s="62">
        <v>1900</v>
      </c>
      <c r="AE16" s="61">
        <v>0</v>
      </c>
      <c r="AF16" s="62">
        <v>0</v>
      </c>
      <c r="AG16" s="62">
        <v>0</v>
      </c>
      <c r="AH16" s="62">
        <v>0</v>
      </c>
      <c r="AI16" s="62">
        <v>0</v>
      </c>
      <c r="AJ16" s="62">
        <v>0</v>
      </c>
      <c r="AK16" s="62">
        <v>0</v>
      </c>
      <c r="AL16" s="62">
        <v>0</v>
      </c>
      <c r="AM16" s="62">
        <v>0</v>
      </c>
      <c r="AN16" s="62">
        <v>0</v>
      </c>
      <c r="AO16" s="62">
        <v>0</v>
      </c>
      <c r="AP16" s="62">
        <v>0</v>
      </c>
      <c r="AQ16" s="62">
        <v>0</v>
      </c>
      <c r="AR16" s="62">
        <v>0</v>
      </c>
      <c r="AS16" s="62">
        <v>0</v>
      </c>
      <c r="AT16" s="61">
        <f>SUM(AU16:BE16)</f>
        <v>120</v>
      </c>
      <c r="AU16" s="62">
        <v>0</v>
      </c>
      <c r="AV16" s="62">
        <v>0</v>
      </c>
      <c r="AW16" s="62">
        <v>0</v>
      </c>
      <c r="AX16" s="62">
        <v>0</v>
      </c>
      <c r="AY16" s="61">
        <v>0</v>
      </c>
      <c r="AZ16" s="62">
        <v>0</v>
      </c>
      <c r="BA16" s="62">
        <v>0</v>
      </c>
      <c r="BB16" s="61">
        <v>120</v>
      </c>
      <c r="BC16" s="62">
        <v>0</v>
      </c>
      <c r="BD16" s="62">
        <v>0</v>
      </c>
      <c r="BE16" s="61">
        <v>0</v>
      </c>
      <c r="BF16" s="61">
        <f>SUM(BG16:BI16)</f>
        <v>0</v>
      </c>
      <c r="BG16" s="62">
        <v>0</v>
      </c>
      <c r="BH16" s="62">
        <v>0</v>
      </c>
      <c r="BI16" s="62">
        <v>0</v>
      </c>
      <c r="BJ16" s="62"/>
      <c r="BK16" s="62"/>
    </row>
    <row r="17" ht="18.75" customHeight="1" spans="1:63">
      <c r="A17" s="58">
        <v>208</v>
      </c>
      <c r="B17" s="59" t="s">
        <v>185</v>
      </c>
      <c r="C17" s="61">
        <f>D17+R17+AT17+BF17</f>
        <v>1353987.28</v>
      </c>
      <c r="D17" s="61">
        <f>SUM(E17:Q17)</f>
        <v>1320767.28</v>
      </c>
      <c r="E17" s="61">
        <f>E18+E20</f>
        <v>77556</v>
      </c>
      <c r="F17" s="61">
        <f>F18+F20</f>
        <v>88284</v>
      </c>
      <c r="G17" s="61">
        <f>G18+G20</f>
        <v>135900</v>
      </c>
      <c r="H17" s="61">
        <f>H18+H20</f>
        <v>0</v>
      </c>
      <c r="I17" s="61">
        <f>I18+I20</f>
        <v>923967.6</v>
      </c>
      <c r="J17" s="61">
        <f>J18+J20</f>
        <v>79795.2</v>
      </c>
      <c r="K17" s="61">
        <f>K18+K20</f>
        <v>12460.8</v>
      </c>
      <c r="L17" s="61">
        <f>L18+L20</f>
        <v>0</v>
      </c>
      <c r="M17" s="61">
        <f>M18+M20</f>
        <v>2803.68</v>
      </c>
      <c r="N17" s="61">
        <f>N18+N20</f>
        <v>0</v>
      </c>
      <c r="O17" s="61">
        <f>O18+O20</f>
        <v>0</v>
      </c>
      <c r="P17" s="61">
        <f>P18+P20</f>
        <v>0</v>
      </c>
      <c r="Q17" s="61">
        <f>Q18+Q20</f>
        <v>0</v>
      </c>
      <c r="R17" s="61">
        <f>R18+R20</f>
        <v>33100</v>
      </c>
      <c r="S17" s="61">
        <f>S18+S20</f>
        <v>0</v>
      </c>
      <c r="T17" s="61">
        <f>T18+T20</f>
        <v>0</v>
      </c>
      <c r="U17" s="61">
        <f>U18+U20</f>
        <v>0</v>
      </c>
      <c r="V17" s="61">
        <f>V18+V20</f>
        <v>8400</v>
      </c>
      <c r="W17" s="61">
        <f>W18+W20</f>
        <v>10000</v>
      </c>
      <c r="X17" s="61">
        <f>X18+X20</f>
        <v>0</v>
      </c>
      <c r="Y17" s="61">
        <f>Y18+Y20</f>
        <v>0</v>
      </c>
      <c r="Z17" s="61">
        <f>Z18+Z20</f>
        <v>0</v>
      </c>
      <c r="AA17" s="61">
        <f>AA18+AA20</f>
        <v>0</v>
      </c>
      <c r="AB17" s="61">
        <f>AB18+AB20</f>
        <v>0</v>
      </c>
      <c r="AC17" s="61">
        <f>AC18+AC20</f>
        <v>3100</v>
      </c>
      <c r="AD17" s="61">
        <f>AD18+AD20</f>
        <v>1600</v>
      </c>
      <c r="AE17" s="61">
        <f>AE18+AE20</f>
        <v>0</v>
      </c>
      <c r="AF17" s="61">
        <f>AF18+AF20</f>
        <v>0</v>
      </c>
      <c r="AG17" s="61">
        <f>AG18+AG20</f>
        <v>0</v>
      </c>
      <c r="AH17" s="61">
        <f>AH18+AH20</f>
        <v>0</v>
      </c>
      <c r="AI17" s="61">
        <f>AI18+AI20</f>
        <v>0</v>
      </c>
      <c r="AJ17" s="61">
        <f>AJ18+AJ20</f>
        <v>0</v>
      </c>
      <c r="AK17" s="61">
        <f>AK18+AK20</f>
        <v>0</v>
      </c>
      <c r="AL17" s="61">
        <f>AL18+AL20</f>
        <v>0</v>
      </c>
      <c r="AM17" s="61">
        <f>AM18+AM20</f>
        <v>0</v>
      </c>
      <c r="AN17" s="61">
        <f>AN18+AN20</f>
        <v>0</v>
      </c>
      <c r="AO17" s="61">
        <f>AO18+AO20</f>
        <v>10000</v>
      </c>
      <c r="AP17" s="61">
        <f>AP18+AP20</f>
        <v>0</v>
      </c>
      <c r="AQ17" s="61">
        <f>AQ18+AQ20</f>
        <v>0</v>
      </c>
      <c r="AR17" s="61">
        <f>AR18+AR20</f>
        <v>0</v>
      </c>
      <c r="AS17" s="61">
        <f>AS18+AS20</f>
        <v>0</v>
      </c>
      <c r="AT17" s="61">
        <f>AT18+AT20</f>
        <v>120</v>
      </c>
      <c r="AU17" s="61">
        <f>AU18+AU20</f>
        <v>0</v>
      </c>
      <c r="AV17" s="61">
        <f>AV18+AV20</f>
        <v>0</v>
      </c>
      <c r="AW17" s="61">
        <f>AW18+AW20</f>
        <v>0</v>
      </c>
      <c r="AX17" s="61">
        <f>AX18+AX20</f>
        <v>0</v>
      </c>
      <c r="AY17" s="61">
        <f>AY18+AY20</f>
        <v>0</v>
      </c>
      <c r="AZ17" s="61">
        <f>AZ18+AZ20</f>
        <v>0</v>
      </c>
      <c r="BA17" s="61">
        <f>BA18+BA20</f>
        <v>0</v>
      </c>
      <c r="BB17" s="61">
        <f>BB18+BB20</f>
        <v>120</v>
      </c>
      <c r="BC17" s="61">
        <f>BC18+BC20</f>
        <v>0</v>
      </c>
      <c r="BD17" s="61">
        <f>BD18+BD20</f>
        <v>0</v>
      </c>
      <c r="BE17" s="61">
        <f>BE18+BE20</f>
        <v>0</v>
      </c>
      <c r="BF17" s="61">
        <f>BF18+BF20</f>
        <v>0</v>
      </c>
      <c r="BG17" s="61">
        <f>BG18+BG20</f>
        <v>0</v>
      </c>
      <c r="BH17" s="61">
        <f>BH18+BH20</f>
        <v>0</v>
      </c>
      <c r="BI17" s="61">
        <f>BI18+BI20</f>
        <v>0</v>
      </c>
      <c r="BJ17" s="61"/>
      <c r="BK17" s="61"/>
    </row>
    <row r="18" ht="18.75" customHeight="1" spans="1:63">
      <c r="A18" s="58">
        <v>20801</v>
      </c>
      <c r="B18" s="59" t="s">
        <v>459</v>
      </c>
      <c r="C18" s="61">
        <f>D18+R18+AT18+BF18</f>
        <v>350224.48</v>
      </c>
      <c r="D18" s="61">
        <f>SUM(E18:Q18)</f>
        <v>317004.48</v>
      </c>
      <c r="E18" s="61">
        <f>E19</f>
        <v>77556</v>
      </c>
      <c r="F18" s="61">
        <f>F19</f>
        <v>88284</v>
      </c>
      <c r="G18" s="61">
        <f>G19</f>
        <v>135900</v>
      </c>
      <c r="H18" s="61">
        <f>H19</f>
        <v>0</v>
      </c>
      <c r="I18" s="61">
        <f>I19</f>
        <v>0</v>
      </c>
      <c r="J18" s="61">
        <f>J19</f>
        <v>0</v>
      </c>
      <c r="K18" s="61">
        <f>K19</f>
        <v>12460.8</v>
      </c>
      <c r="L18" s="61">
        <f>L19</f>
        <v>0</v>
      </c>
      <c r="M18" s="61">
        <f>M19</f>
        <v>2803.68</v>
      </c>
      <c r="N18" s="61">
        <f>N19</f>
        <v>0</v>
      </c>
      <c r="O18" s="61">
        <f>O19</f>
        <v>0</v>
      </c>
      <c r="P18" s="61">
        <f>P19</f>
        <v>0</v>
      </c>
      <c r="Q18" s="61">
        <f>Q19</f>
        <v>0</v>
      </c>
      <c r="R18" s="61">
        <f>R19</f>
        <v>33100</v>
      </c>
      <c r="S18" s="61">
        <f>S19</f>
        <v>0</v>
      </c>
      <c r="T18" s="61">
        <f>T19</f>
        <v>0</v>
      </c>
      <c r="U18" s="61">
        <f>U19</f>
        <v>0</v>
      </c>
      <c r="V18" s="61">
        <f>V19</f>
        <v>8400</v>
      </c>
      <c r="W18" s="61">
        <f>W19</f>
        <v>10000</v>
      </c>
      <c r="X18" s="61">
        <f>X19</f>
        <v>0</v>
      </c>
      <c r="Y18" s="61">
        <f>Y19</f>
        <v>0</v>
      </c>
      <c r="Z18" s="61">
        <f>Z19</f>
        <v>0</v>
      </c>
      <c r="AA18" s="61">
        <f>AA19</f>
        <v>0</v>
      </c>
      <c r="AB18" s="61">
        <f>AB19</f>
        <v>0</v>
      </c>
      <c r="AC18" s="61">
        <f>AC19</f>
        <v>3100</v>
      </c>
      <c r="AD18" s="61">
        <f>AD19</f>
        <v>1600</v>
      </c>
      <c r="AE18" s="61">
        <f>AE19</f>
        <v>0</v>
      </c>
      <c r="AF18" s="61">
        <f>AF19</f>
        <v>0</v>
      </c>
      <c r="AG18" s="61">
        <f>AG19</f>
        <v>0</v>
      </c>
      <c r="AH18" s="61">
        <f>AH19</f>
        <v>0</v>
      </c>
      <c r="AI18" s="61">
        <f>AI19</f>
        <v>0</v>
      </c>
      <c r="AJ18" s="61">
        <f>AJ19</f>
        <v>0</v>
      </c>
      <c r="AK18" s="61">
        <f>AK19</f>
        <v>0</v>
      </c>
      <c r="AL18" s="61">
        <f>AL19</f>
        <v>0</v>
      </c>
      <c r="AM18" s="61">
        <f>AM19</f>
        <v>0</v>
      </c>
      <c r="AN18" s="61">
        <f>AN19</f>
        <v>0</v>
      </c>
      <c r="AO18" s="61">
        <f>AO19</f>
        <v>10000</v>
      </c>
      <c r="AP18" s="61">
        <f>AP19</f>
        <v>0</v>
      </c>
      <c r="AQ18" s="61">
        <f>AQ19</f>
        <v>0</v>
      </c>
      <c r="AR18" s="61">
        <f>AR19</f>
        <v>0</v>
      </c>
      <c r="AS18" s="61">
        <f>AS19</f>
        <v>0</v>
      </c>
      <c r="AT18" s="61">
        <f>AT19</f>
        <v>120</v>
      </c>
      <c r="AU18" s="61">
        <f>AU19</f>
        <v>0</v>
      </c>
      <c r="AV18" s="61">
        <f>AV19</f>
        <v>0</v>
      </c>
      <c r="AW18" s="61">
        <f>AW19</f>
        <v>0</v>
      </c>
      <c r="AX18" s="61">
        <f>AX19</f>
        <v>0</v>
      </c>
      <c r="AY18" s="61">
        <f>AY19</f>
        <v>0</v>
      </c>
      <c r="AZ18" s="61">
        <f>AZ19</f>
        <v>0</v>
      </c>
      <c r="BA18" s="61">
        <f>BA19</f>
        <v>0</v>
      </c>
      <c r="BB18" s="61">
        <f>BB19</f>
        <v>120</v>
      </c>
      <c r="BC18" s="61">
        <f>BC19</f>
        <v>0</v>
      </c>
      <c r="BD18" s="61">
        <f>BD19</f>
        <v>0</v>
      </c>
      <c r="BE18" s="61">
        <f>BE19</f>
        <v>0</v>
      </c>
      <c r="BF18" s="61">
        <f>BF19</f>
        <v>0</v>
      </c>
      <c r="BG18" s="61">
        <f>BG19</f>
        <v>0</v>
      </c>
      <c r="BH18" s="61">
        <f>BH19</f>
        <v>0</v>
      </c>
      <c r="BI18" s="61">
        <f>BI19</f>
        <v>0</v>
      </c>
      <c r="BJ18" s="61"/>
      <c r="BK18" s="61"/>
    </row>
    <row r="19" ht="18.75" customHeight="1" spans="1:63">
      <c r="A19" s="58">
        <v>2080109</v>
      </c>
      <c r="B19" s="59" t="s">
        <v>189</v>
      </c>
      <c r="C19" s="61">
        <f>D19+R19+AT19+BF19</f>
        <v>350224.48</v>
      </c>
      <c r="D19" s="61">
        <f>SUM(E19:Q19)</f>
        <v>317004.48</v>
      </c>
      <c r="E19" s="61">
        <v>77556</v>
      </c>
      <c r="F19" s="61">
        <v>88284</v>
      </c>
      <c r="G19" s="61">
        <v>135900</v>
      </c>
      <c r="H19" s="61">
        <v>0</v>
      </c>
      <c r="I19" s="62">
        <v>0</v>
      </c>
      <c r="J19" s="62">
        <v>0</v>
      </c>
      <c r="K19" s="61">
        <v>12460.8</v>
      </c>
      <c r="L19" s="62">
        <v>0</v>
      </c>
      <c r="M19" s="61">
        <v>2803.68</v>
      </c>
      <c r="N19" s="62">
        <v>0</v>
      </c>
      <c r="O19" s="62">
        <v>0</v>
      </c>
      <c r="P19" s="62">
        <v>0</v>
      </c>
      <c r="Q19" s="61">
        <v>0</v>
      </c>
      <c r="R19" s="61">
        <f>SUM(S19:AS19)</f>
        <v>33100</v>
      </c>
      <c r="S19" s="62">
        <v>0</v>
      </c>
      <c r="T19" s="62">
        <v>0</v>
      </c>
      <c r="U19" s="62">
        <v>0</v>
      </c>
      <c r="V19" s="62">
        <v>8400</v>
      </c>
      <c r="W19" s="62">
        <v>10000</v>
      </c>
      <c r="X19" s="62">
        <v>0</v>
      </c>
      <c r="Y19" s="62">
        <v>0</v>
      </c>
      <c r="Z19" s="62">
        <v>0</v>
      </c>
      <c r="AA19" s="62">
        <v>0</v>
      </c>
      <c r="AB19" s="62">
        <v>0</v>
      </c>
      <c r="AC19" s="62">
        <v>3100</v>
      </c>
      <c r="AD19" s="62">
        <v>1600</v>
      </c>
      <c r="AE19" s="61">
        <v>0</v>
      </c>
      <c r="AF19" s="62">
        <v>0</v>
      </c>
      <c r="AG19" s="62">
        <v>0</v>
      </c>
      <c r="AH19" s="62">
        <v>0</v>
      </c>
      <c r="AI19" s="62">
        <v>0</v>
      </c>
      <c r="AJ19" s="62">
        <v>0</v>
      </c>
      <c r="AK19" s="62">
        <v>0</v>
      </c>
      <c r="AL19" s="62">
        <v>0</v>
      </c>
      <c r="AM19" s="62">
        <v>0</v>
      </c>
      <c r="AN19" s="62">
        <v>0</v>
      </c>
      <c r="AO19" s="62">
        <v>10000</v>
      </c>
      <c r="AP19" s="62">
        <v>0</v>
      </c>
      <c r="AQ19" s="62">
        <v>0</v>
      </c>
      <c r="AR19" s="62">
        <v>0</v>
      </c>
      <c r="AS19" s="62">
        <v>0</v>
      </c>
      <c r="AT19" s="61">
        <f>SUM(AU19:BE19)</f>
        <v>120</v>
      </c>
      <c r="AU19" s="62">
        <v>0</v>
      </c>
      <c r="AV19" s="62">
        <v>0</v>
      </c>
      <c r="AW19" s="62">
        <v>0</v>
      </c>
      <c r="AX19" s="62">
        <v>0</v>
      </c>
      <c r="AY19" s="61">
        <v>0</v>
      </c>
      <c r="AZ19" s="62">
        <v>0</v>
      </c>
      <c r="BA19" s="62">
        <v>0</v>
      </c>
      <c r="BB19" s="61">
        <v>120</v>
      </c>
      <c r="BC19" s="62">
        <v>0</v>
      </c>
      <c r="BD19" s="62">
        <v>0</v>
      </c>
      <c r="BE19" s="61">
        <v>0</v>
      </c>
      <c r="BF19" s="61">
        <f>SUM(BG19:BI19)</f>
        <v>0</v>
      </c>
      <c r="BG19" s="62">
        <v>0</v>
      </c>
      <c r="BH19" s="62">
        <v>0</v>
      </c>
      <c r="BI19" s="62">
        <v>0</v>
      </c>
      <c r="BJ19" s="62"/>
      <c r="BK19" s="62"/>
    </row>
    <row r="20" ht="18.75" customHeight="1" spans="1:63">
      <c r="A20" s="58">
        <v>20805</v>
      </c>
      <c r="B20" s="59" t="s">
        <v>460</v>
      </c>
      <c r="C20" s="61">
        <f>D20+R20+AT20+BF20</f>
        <v>1003762.8</v>
      </c>
      <c r="D20" s="61">
        <f>SUM(E20:Q20)</f>
        <v>1003762.8</v>
      </c>
      <c r="E20" s="61">
        <f>SUM(E21:E24)</f>
        <v>0</v>
      </c>
      <c r="F20" s="61">
        <f>SUM(F21:F24)</f>
        <v>0</v>
      </c>
      <c r="G20" s="61">
        <f>SUM(G21:G24)</f>
        <v>0</v>
      </c>
      <c r="H20" s="61">
        <f>SUM(H21:H24)</f>
        <v>0</v>
      </c>
      <c r="I20" s="61">
        <f>SUM(I21:I24)</f>
        <v>923967.6</v>
      </c>
      <c r="J20" s="61">
        <f>SUM(J21:J24)</f>
        <v>79795.2</v>
      </c>
      <c r="K20" s="61">
        <f>SUM(K21:K24)</f>
        <v>0</v>
      </c>
      <c r="L20" s="61">
        <f>SUM(L21:L24)</f>
        <v>0</v>
      </c>
      <c r="M20" s="61">
        <f>SUM(M21:M24)</f>
        <v>0</v>
      </c>
      <c r="N20" s="61">
        <f>SUM(N21:N24)</f>
        <v>0</v>
      </c>
      <c r="O20" s="61">
        <f>SUM(O21:O24)</f>
        <v>0</v>
      </c>
      <c r="P20" s="61">
        <f>SUM(P21:P24)</f>
        <v>0</v>
      </c>
      <c r="Q20" s="61">
        <f>SUM(Q21:Q24)</f>
        <v>0</v>
      </c>
      <c r="R20" s="61">
        <f>SUM(R21:R24)</f>
        <v>0</v>
      </c>
      <c r="S20" s="61">
        <f>SUM(S21:S24)</f>
        <v>0</v>
      </c>
      <c r="T20" s="61">
        <f>SUM(T21:T24)</f>
        <v>0</v>
      </c>
      <c r="U20" s="61">
        <f>SUM(U21:U24)</f>
        <v>0</v>
      </c>
      <c r="V20" s="61">
        <f>SUM(V21:V24)</f>
        <v>0</v>
      </c>
      <c r="W20" s="61">
        <f>SUM(W21:W24)</f>
        <v>0</v>
      </c>
      <c r="X20" s="61">
        <f>SUM(X21:X24)</f>
        <v>0</v>
      </c>
      <c r="Y20" s="61">
        <f>SUM(Y21:Y24)</f>
        <v>0</v>
      </c>
      <c r="Z20" s="61">
        <f>SUM(Z21:Z24)</f>
        <v>0</v>
      </c>
      <c r="AA20" s="61">
        <f>SUM(AA21:AA24)</f>
        <v>0</v>
      </c>
      <c r="AB20" s="61">
        <f>SUM(AB21:AB24)</f>
        <v>0</v>
      </c>
      <c r="AC20" s="61">
        <f>SUM(AC21:AC24)</f>
        <v>0</v>
      </c>
      <c r="AD20" s="61">
        <f>SUM(AD21:AD24)</f>
        <v>0</v>
      </c>
      <c r="AE20" s="61">
        <f>SUM(AE21:AE24)</f>
        <v>0</v>
      </c>
      <c r="AF20" s="61">
        <f>SUM(AF21:AF24)</f>
        <v>0</v>
      </c>
      <c r="AG20" s="61">
        <f>SUM(AG21:AG24)</f>
        <v>0</v>
      </c>
      <c r="AH20" s="61">
        <f>SUM(AH21:AH24)</f>
        <v>0</v>
      </c>
      <c r="AI20" s="61">
        <f>SUM(AI21:AI24)</f>
        <v>0</v>
      </c>
      <c r="AJ20" s="61">
        <f>SUM(AJ21:AJ24)</f>
        <v>0</v>
      </c>
      <c r="AK20" s="61">
        <f>SUM(AK21:AK24)</f>
        <v>0</v>
      </c>
      <c r="AL20" s="61">
        <f>SUM(AL21:AL24)</f>
        <v>0</v>
      </c>
      <c r="AM20" s="61">
        <f>SUM(AM21:AM24)</f>
        <v>0</v>
      </c>
      <c r="AN20" s="61">
        <f>SUM(AN21:AN24)</f>
        <v>0</v>
      </c>
      <c r="AO20" s="61">
        <f>SUM(AO21:AO24)</f>
        <v>0</v>
      </c>
      <c r="AP20" s="61">
        <f>SUM(AP21:AP24)</f>
        <v>0</v>
      </c>
      <c r="AQ20" s="61">
        <f>SUM(AQ21:AQ24)</f>
        <v>0</v>
      </c>
      <c r="AR20" s="61">
        <f>SUM(AR21:AR24)</f>
        <v>0</v>
      </c>
      <c r="AS20" s="61">
        <f>SUM(AS21:AS24)</f>
        <v>0</v>
      </c>
      <c r="AT20" s="61">
        <f>SUM(AT21:AT24)</f>
        <v>0</v>
      </c>
      <c r="AU20" s="61">
        <f>SUM(AU21:AU24)</f>
        <v>0</v>
      </c>
      <c r="AV20" s="61">
        <f>SUM(AV21:AV24)</f>
        <v>0</v>
      </c>
      <c r="AW20" s="61">
        <f>SUM(AW21:AW24)</f>
        <v>0</v>
      </c>
      <c r="AX20" s="61">
        <f>SUM(AX21:AX24)</f>
        <v>0</v>
      </c>
      <c r="AY20" s="61">
        <f>SUM(AY21:AY24)</f>
        <v>0</v>
      </c>
      <c r="AZ20" s="61">
        <f>SUM(AZ21:AZ24)</f>
        <v>0</v>
      </c>
      <c r="BA20" s="61">
        <f>SUM(BA21:BA24)</f>
        <v>0</v>
      </c>
      <c r="BB20" s="61">
        <f>SUM(BB21:BB24)</f>
        <v>0</v>
      </c>
      <c r="BC20" s="61">
        <f>SUM(BC21:BC24)</f>
        <v>0</v>
      </c>
      <c r="BD20" s="61">
        <f>SUM(BD21:BD24)</f>
        <v>0</v>
      </c>
      <c r="BE20" s="61">
        <f>SUM(BE21:BE24)</f>
        <v>0</v>
      </c>
      <c r="BF20" s="61">
        <f>SUM(BF21:BF24)</f>
        <v>0</v>
      </c>
      <c r="BG20" s="61">
        <f>SUM(BG21:BG24)</f>
        <v>0</v>
      </c>
      <c r="BH20" s="61">
        <f>SUM(BH21:BH24)</f>
        <v>0</v>
      </c>
      <c r="BI20" s="61">
        <f>SUM(BI21:BI24)</f>
        <v>0</v>
      </c>
      <c r="BJ20" s="61"/>
      <c r="BK20" s="61"/>
    </row>
    <row r="21" ht="18.75" customHeight="1" spans="1:63">
      <c r="A21" s="58">
        <v>2080501</v>
      </c>
      <c r="B21" s="59" t="s">
        <v>197</v>
      </c>
      <c r="C21" s="61">
        <f>D21+R21+AT21+BF21</f>
        <v>0</v>
      </c>
      <c r="D21" s="61">
        <f>SUM(E21:Q21)</f>
        <v>0</v>
      </c>
      <c r="E21" s="62">
        <v>0</v>
      </c>
      <c r="F21" s="62">
        <v>0</v>
      </c>
      <c r="G21" s="62">
        <v>0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v>0</v>
      </c>
      <c r="N21" s="62">
        <v>0</v>
      </c>
      <c r="O21" s="62">
        <v>0</v>
      </c>
      <c r="P21" s="62">
        <v>0</v>
      </c>
      <c r="Q21" s="62">
        <v>0</v>
      </c>
      <c r="R21" s="61">
        <f>SUM(S21:AS21)</f>
        <v>0</v>
      </c>
      <c r="S21" s="62">
        <v>0</v>
      </c>
      <c r="T21" s="62">
        <v>0</v>
      </c>
      <c r="U21" s="62">
        <v>0</v>
      </c>
      <c r="V21" s="62">
        <v>0</v>
      </c>
      <c r="W21" s="62">
        <v>0</v>
      </c>
      <c r="X21" s="62">
        <v>0</v>
      </c>
      <c r="Y21" s="62">
        <v>0</v>
      </c>
      <c r="Z21" s="62">
        <v>0</v>
      </c>
      <c r="AA21" s="62">
        <v>0</v>
      </c>
      <c r="AB21" s="62">
        <v>0</v>
      </c>
      <c r="AC21" s="62">
        <v>0</v>
      </c>
      <c r="AD21" s="62">
        <v>0</v>
      </c>
      <c r="AE21" s="62">
        <v>0</v>
      </c>
      <c r="AF21" s="62">
        <v>0</v>
      </c>
      <c r="AG21" s="62">
        <v>0</v>
      </c>
      <c r="AH21" s="62">
        <v>0</v>
      </c>
      <c r="AI21" s="62">
        <v>0</v>
      </c>
      <c r="AJ21" s="62">
        <v>0</v>
      </c>
      <c r="AK21" s="62">
        <v>0</v>
      </c>
      <c r="AL21" s="62">
        <v>0</v>
      </c>
      <c r="AM21" s="62">
        <v>0</v>
      </c>
      <c r="AN21" s="62">
        <v>0</v>
      </c>
      <c r="AO21" s="62">
        <v>0</v>
      </c>
      <c r="AP21" s="62">
        <v>0</v>
      </c>
      <c r="AQ21" s="62">
        <v>0</v>
      </c>
      <c r="AR21" s="62">
        <v>0</v>
      </c>
      <c r="AS21" s="62">
        <v>0</v>
      </c>
      <c r="AT21" s="61">
        <f>SUM(AU21:BE21)</f>
        <v>0</v>
      </c>
      <c r="AU21" s="62">
        <v>0</v>
      </c>
      <c r="AV21" s="62">
        <v>0</v>
      </c>
      <c r="AW21" s="62">
        <v>0</v>
      </c>
      <c r="AX21" s="62">
        <v>0</v>
      </c>
      <c r="AY21" s="62">
        <v>0</v>
      </c>
      <c r="AZ21" s="62">
        <v>0</v>
      </c>
      <c r="BA21" s="62">
        <v>0</v>
      </c>
      <c r="BB21" s="62">
        <v>0</v>
      </c>
      <c r="BC21" s="62">
        <v>0</v>
      </c>
      <c r="BD21" s="62">
        <v>0</v>
      </c>
      <c r="BE21" s="62">
        <v>0</v>
      </c>
      <c r="BF21" s="61">
        <f>SUM(BG21:BI21)</f>
        <v>0</v>
      </c>
      <c r="BG21" s="62">
        <v>0</v>
      </c>
      <c r="BH21" s="62">
        <v>0</v>
      </c>
      <c r="BI21" s="62">
        <v>0</v>
      </c>
      <c r="BJ21" s="62"/>
      <c r="BK21" s="62"/>
    </row>
    <row r="22" ht="18.75" customHeight="1" spans="1:63">
      <c r="A22" s="58">
        <v>2080502</v>
      </c>
      <c r="B22" s="59" t="s">
        <v>198</v>
      </c>
      <c r="C22" s="61">
        <f>D22+R22+AT22+BF22</f>
        <v>0</v>
      </c>
      <c r="D22" s="61">
        <f>SUM(E22:Q22)</f>
        <v>0</v>
      </c>
      <c r="E22" s="62">
        <v>0</v>
      </c>
      <c r="F22" s="62">
        <v>0</v>
      </c>
      <c r="G22" s="62">
        <v>0</v>
      </c>
      <c r="H22" s="62">
        <v>0</v>
      </c>
      <c r="I22" s="62">
        <v>0</v>
      </c>
      <c r="J22" s="62">
        <v>0</v>
      </c>
      <c r="K22" s="62">
        <v>0</v>
      </c>
      <c r="L22" s="62">
        <v>0</v>
      </c>
      <c r="M22" s="62">
        <v>0</v>
      </c>
      <c r="N22" s="62">
        <v>0</v>
      </c>
      <c r="O22" s="62">
        <v>0</v>
      </c>
      <c r="P22" s="62">
        <v>0</v>
      </c>
      <c r="Q22" s="62">
        <v>0</v>
      </c>
      <c r="R22" s="61">
        <f>SUM(S22:AS22)</f>
        <v>0</v>
      </c>
      <c r="S22" s="62">
        <v>0</v>
      </c>
      <c r="T22" s="62">
        <v>0</v>
      </c>
      <c r="U22" s="62">
        <v>0</v>
      </c>
      <c r="V22" s="62">
        <v>0</v>
      </c>
      <c r="W22" s="62">
        <v>0</v>
      </c>
      <c r="X22" s="62">
        <v>0</v>
      </c>
      <c r="Y22" s="62">
        <v>0</v>
      </c>
      <c r="Z22" s="62">
        <v>0</v>
      </c>
      <c r="AA22" s="62">
        <v>0</v>
      </c>
      <c r="AB22" s="62">
        <v>0</v>
      </c>
      <c r="AC22" s="62">
        <v>0</v>
      </c>
      <c r="AD22" s="62">
        <v>0</v>
      </c>
      <c r="AE22" s="62">
        <v>0</v>
      </c>
      <c r="AF22" s="62">
        <v>0</v>
      </c>
      <c r="AG22" s="62">
        <v>0</v>
      </c>
      <c r="AH22" s="62">
        <v>0</v>
      </c>
      <c r="AI22" s="62">
        <v>0</v>
      </c>
      <c r="AJ22" s="62">
        <v>0</v>
      </c>
      <c r="AK22" s="62">
        <v>0</v>
      </c>
      <c r="AL22" s="62">
        <v>0</v>
      </c>
      <c r="AM22" s="62">
        <v>0</v>
      </c>
      <c r="AN22" s="62">
        <v>0</v>
      </c>
      <c r="AO22" s="62">
        <v>0</v>
      </c>
      <c r="AP22" s="62">
        <v>0</v>
      </c>
      <c r="AQ22" s="62">
        <v>0</v>
      </c>
      <c r="AR22" s="62">
        <v>0</v>
      </c>
      <c r="AS22" s="62">
        <v>0</v>
      </c>
      <c r="AT22" s="61">
        <f>SUM(AU22:BE22)</f>
        <v>0</v>
      </c>
      <c r="AU22" s="62">
        <v>0</v>
      </c>
      <c r="AV22" s="62">
        <v>0</v>
      </c>
      <c r="AW22" s="62">
        <v>0</v>
      </c>
      <c r="AX22" s="62">
        <v>0</v>
      </c>
      <c r="AY22" s="62">
        <v>0</v>
      </c>
      <c r="AZ22" s="62">
        <v>0</v>
      </c>
      <c r="BA22" s="62">
        <v>0</v>
      </c>
      <c r="BB22" s="62">
        <v>0</v>
      </c>
      <c r="BC22" s="62">
        <v>0</v>
      </c>
      <c r="BD22" s="62">
        <v>0</v>
      </c>
      <c r="BE22" s="62">
        <v>0</v>
      </c>
      <c r="BF22" s="61">
        <f>SUM(BG22:BI22)</f>
        <v>0</v>
      </c>
      <c r="BG22" s="62">
        <v>0</v>
      </c>
      <c r="BH22" s="62">
        <v>0</v>
      </c>
      <c r="BI22" s="62">
        <v>0</v>
      </c>
      <c r="BJ22" s="62"/>
      <c r="BK22" s="62"/>
    </row>
    <row r="23" ht="18.75" customHeight="1" spans="1:63">
      <c r="A23" s="58">
        <v>2080505</v>
      </c>
      <c r="B23" s="59" t="s">
        <v>199</v>
      </c>
      <c r="C23" s="61">
        <f>D23+R23+AT23+BF23</f>
        <v>923967.6</v>
      </c>
      <c r="D23" s="61">
        <f>SUM(E23:Q23)</f>
        <v>923967.6</v>
      </c>
      <c r="E23" s="62">
        <v>0</v>
      </c>
      <c r="F23" s="62">
        <v>0</v>
      </c>
      <c r="G23" s="62">
        <v>0</v>
      </c>
      <c r="H23" s="62">
        <v>0</v>
      </c>
      <c r="I23" s="61">
        <v>923967.6</v>
      </c>
      <c r="J23" s="62">
        <v>0</v>
      </c>
      <c r="K23" s="62">
        <v>0</v>
      </c>
      <c r="L23" s="62">
        <v>0</v>
      </c>
      <c r="M23" s="62">
        <v>0</v>
      </c>
      <c r="N23" s="62">
        <v>0</v>
      </c>
      <c r="O23" s="62">
        <v>0</v>
      </c>
      <c r="P23" s="62">
        <v>0</v>
      </c>
      <c r="Q23" s="62">
        <v>0</v>
      </c>
      <c r="R23" s="61">
        <f>SUM(S23:AS23)</f>
        <v>0</v>
      </c>
      <c r="S23" s="62">
        <v>0</v>
      </c>
      <c r="T23" s="62">
        <v>0</v>
      </c>
      <c r="U23" s="62">
        <v>0</v>
      </c>
      <c r="V23" s="62">
        <v>0</v>
      </c>
      <c r="W23" s="62">
        <v>0</v>
      </c>
      <c r="X23" s="62">
        <v>0</v>
      </c>
      <c r="Y23" s="62">
        <v>0</v>
      </c>
      <c r="Z23" s="62">
        <v>0</v>
      </c>
      <c r="AA23" s="62">
        <v>0</v>
      </c>
      <c r="AB23" s="62">
        <v>0</v>
      </c>
      <c r="AC23" s="62">
        <v>0</v>
      </c>
      <c r="AD23" s="62">
        <v>0</v>
      </c>
      <c r="AE23" s="62">
        <v>0</v>
      </c>
      <c r="AF23" s="62">
        <v>0</v>
      </c>
      <c r="AG23" s="62">
        <v>0</v>
      </c>
      <c r="AH23" s="62">
        <v>0</v>
      </c>
      <c r="AI23" s="62">
        <v>0</v>
      </c>
      <c r="AJ23" s="62">
        <v>0</v>
      </c>
      <c r="AK23" s="62">
        <v>0</v>
      </c>
      <c r="AL23" s="62">
        <v>0</v>
      </c>
      <c r="AM23" s="62">
        <v>0</v>
      </c>
      <c r="AN23" s="62">
        <v>0</v>
      </c>
      <c r="AO23" s="62">
        <v>0</v>
      </c>
      <c r="AP23" s="62">
        <v>0</v>
      </c>
      <c r="AQ23" s="62">
        <v>0</v>
      </c>
      <c r="AR23" s="62">
        <v>0</v>
      </c>
      <c r="AS23" s="62">
        <v>0</v>
      </c>
      <c r="AT23" s="61">
        <f>SUM(AU23:BE23)</f>
        <v>0</v>
      </c>
      <c r="AU23" s="62">
        <v>0</v>
      </c>
      <c r="AV23" s="62">
        <v>0</v>
      </c>
      <c r="AW23" s="62">
        <v>0</v>
      </c>
      <c r="AX23" s="62">
        <v>0</v>
      </c>
      <c r="AY23" s="62">
        <v>0</v>
      </c>
      <c r="AZ23" s="62">
        <v>0</v>
      </c>
      <c r="BA23" s="62">
        <v>0</v>
      </c>
      <c r="BB23" s="62">
        <v>0</v>
      </c>
      <c r="BC23" s="62">
        <v>0</v>
      </c>
      <c r="BD23" s="62">
        <v>0</v>
      </c>
      <c r="BE23" s="62">
        <v>0</v>
      </c>
      <c r="BF23" s="61">
        <f>SUM(BG23:BI23)</f>
        <v>0</v>
      </c>
      <c r="BG23" s="62">
        <v>0</v>
      </c>
      <c r="BH23" s="62">
        <v>0</v>
      </c>
      <c r="BI23" s="62">
        <v>0</v>
      </c>
      <c r="BJ23" s="62"/>
      <c r="BK23" s="62"/>
    </row>
    <row r="24" ht="18.75" customHeight="1" spans="1:63">
      <c r="A24" s="58">
        <v>2080506</v>
      </c>
      <c r="B24" s="59" t="s">
        <v>200</v>
      </c>
      <c r="C24" s="61">
        <f>D24+R24+AT24+BF24</f>
        <v>79795.2</v>
      </c>
      <c r="D24" s="61">
        <f>SUM(E24:Q24)</f>
        <v>79795.2</v>
      </c>
      <c r="E24" s="62">
        <v>0</v>
      </c>
      <c r="F24" s="62">
        <v>0</v>
      </c>
      <c r="G24" s="62">
        <v>0</v>
      </c>
      <c r="H24" s="62">
        <v>0</v>
      </c>
      <c r="I24" s="62">
        <v>0</v>
      </c>
      <c r="J24" s="61">
        <v>79795.2</v>
      </c>
      <c r="K24" s="62">
        <v>0</v>
      </c>
      <c r="L24" s="62">
        <v>0</v>
      </c>
      <c r="M24" s="62">
        <v>0</v>
      </c>
      <c r="N24" s="62">
        <v>0</v>
      </c>
      <c r="O24" s="62">
        <v>0</v>
      </c>
      <c r="P24" s="62">
        <v>0</v>
      </c>
      <c r="Q24" s="62">
        <v>0</v>
      </c>
      <c r="R24" s="61">
        <f>SUM(S24:AS24)</f>
        <v>0</v>
      </c>
      <c r="S24" s="62">
        <v>0</v>
      </c>
      <c r="T24" s="62">
        <v>0</v>
      </c>
      <c r="U24" s="62">
        <v>0</v>
      </c>
      <c r="V24" s="62">
        <v>0</v>
      </c>
      <c r="W24" s="62">
        <v>0</v>
      </c>
      <c r="X24" s="62">
        <v>0</v>
      </c>
      <c r="Y24" s="62">
        <v>0</v>
      </c>
      <c r="Z24" s="62">
        <v>0</v>
      </c>
      <c r="AA24" s="62">
        <v>0</v>
      </c>
      <c r="AB24" s="62">
        <v>0</v>
      </c>
      <c r="AC24" s="62">
        <v>0</v>
      </c>
      <c r="AD24" s="62">
        <v>0</v>
      </c>
      <c r="AE24" s="62">
        <v>0</v>
      </c>
      <c r="AF24" s="62">
        <v>0</v>
      </c>
      <c r="AG24" s="62">
        <v>0</v>
      </c>
      <c r="AH24" s="62">
        <v>0</v>
      </c>
      <c r="AI24" s="62">
        <v>0</v>
      </c>
      <c r="AJ24" s="62">
        <v>0</v>
      </c>
      <c r="AK24" s="62">
        <v>0</v>
      </c>
      <c r="AL24" s="62">
        <v>0</v>
      </c>
      <c r="AM24" s="62">
        <v>0</v>
      </c>
      <c r="AN24" s="62">
        <v>0</v>
      </c>
      <c r="AO24" s="62">
        <v>0</v>
      </c>
      <c r="AP24" s="62">
        <v>0</v>
      </c>
      <c r="AQ24" s="62">
        <v>0</v>
      </c>
      <c r="AR24" s="62">
        <v>0</v>
      </c>
      <c r="AS24" s="62">
        <v>0</v>
      </c>
      <c r="AT24" s="61">
        <f>SUM(AU24:BE24)</f>
        <v>0</v>
      </c>
      <c r="AU24" s="62">
        <v>0</v>
      </c>
      <c r="AV24" s="62">
        <v>0</v>
      </c>
      <c r="AW24" s="62">
        <v>0</v>
      </c>
      <c r="AX24" s="62">
        <v>0</v>
      </c>
      <c r="AY24" s="62">
        <v>0</v>
      </c>
      <c r="AZ24" s="62">
        <v>0</v>
      </c>
      <c r="BA24" s="62">
        <v>0</v>
      </c>
      <c r="BB24" s="62">
        <v>0</v>
      </c>
      <c r="BC24" s="62">
        <v>0</v>
      </c>
      <c r="BD24" s="62">
        <v>0</v>
      </c>
      <c r="BE24" s="62">
        <v>0</v>
      </c>
      <c r="BF24" s="61">
        <f>SUM(BG24:BI24)</f>
        <v>0</v>
      </c>
      <c r="BG24" s="62">
        <v>0</v>
      </c>
      <c r="BH24" s="62">
        <v>0</v>
      </c>
      <c r="BI24" s="62">
        <v>0</v>
      </c>
      <c r="BJ24" s="62"/>
      <c r="BK24" s="62"/>
    </row>
    <row r="25" ht="18.75" customHeight="1" spans="1:63">
      <c r="A25" s="58">
        <v>210</v>
      </c>
      <c r="B25" s="59" t="s">
        <v>241</v>
      </c>
      <c r="C25" s="61">
        <f>D25+R25+AT25+BF25</f>
        <v>867850.89</v>
      </c>
      <c r="D25" s="61">
        <f>SUM(E25:Q25)</f>
        <v>755850.89</v>
      </c>
      <c r="E25" s="61">
        <f>E26+E28</f>
        <v>167088</v>
      </c>
      <c r="F25" s="61">
        <f>F26+F28</f>
        <v>157728</v>
      </c>
      <c r="G25" s="61">
        <f>G26+G28</f>
        <v>226500</v>
      </c>
      <c r="H25" s="61">
        <f>H26+H28</f>
        <v>0</v>
      </c>
      <c r="I25" s="61">
        <f>I26+I28</f>
        <v>0</v>
      </c>
      <c r="J25" s="61">
        <f>J26+J28</f>
        <v>0</v>
      </c>
      <c r="K25" s="61">
        <f>K26+K28</f>
        <v>23988.48</v>
      </c>
      <c r="L25" s="61">
        <f>L26+L28</f>
        <v>175149</v>
      </c>
      <c r="M25" s="61">
        <f>M26+M28</f>
        <v>5397.41</v>
      </c>
      <c r="N25" s="61">
        <f>N26+N28</f>
        <v>0</v>
      </c>
      <c r="O25" s="61">
        <f>O26+O28</f>
        <v>0</v>
      </c>
      <c r="P25" s="61">
        <f>P26+P28</f>
        <v>0</v>
      </c>
      <c r="Q25" s="61">
        <f>Q26+Q28</f>
        <v>0</v>
      </c>
      <c r="R25" s="61">
        <f>R26+R28</f>
        <v>112000</v>
      </c>
      <c r="S25" s="61">
        <f>S26+S28</f>
        <v>40000</v>
      </c>
      <c r="T25" s="61">
        <f>T26+T28</f>
        <v>0</v>
      </c>
      <c r="U25" s="61">
        <f>U26+U28</f>
        <v>0</v>
      </c>
      <c r="V25" s="61">
        <f>V26+V28</f>
        <v>0</v>
      </c>
      <c r="W25" s="61">
        <f>W26+W28</f>
        <v>33400</v>
      </c>
      <c r="X25" s="61">
        <f>X26+X28</f>
        <v>0</v>
      </c>
      <c r="Y25" s="61">
        <f>Y26+Y28</f>
        <v>0</v>
      </c>
      <c r="Z25" s="61">
        <f>Z26+Z28</f>
        <v>0</v>
      </c>
      <c r="AA25" s="61">
        <f>AA26+AA28</f>
        <v>0</v>
      </c>
      <c r="AB25" s="61">
        <f>AB26+AB28</f>
        <v>0</v>
      </c>
      <c r="AC25" s="61">
        <f>AC26+AC28</f>
        <v>12000</v>
      </c>
      <c r="AD25" s="61">
        <f>AD26+AD28</f>
        <v>6600</v>
      </c>
      <c r="AE25" s="61">
        <f>AE26+AE28</f>
        <v>0</v>
      </c>
      <c r="AF25" s="61">
        <f>AF26+AF28</f>
        <v>0</v>
      </c>
      <c r="AG25" s="61">
        <f>AG26+AG28</f>
        <v>0</v>
      </c>
      <c r="AH25" s="61">
        <f>AH26+AH28</f>
        <v>0</v>
      </c>
      <c r="AI25" s="61">
        <f>AI26+AI28</f>
        <v>0</v>
      </c>
      <c r="AJ25" s="61">
        <f>AJ26+AJ28</f>
        <v>0</v>
      </c>
      <c r="AK25" s="61">
        <f>AK26+AK28</f>
        <v>0</v>
      </c>
      <c r="AL25" s="61">
        <f>AL26+AL28</f>
        <v>0</v>
      </c>
      <c r="AM25" s="61">
        <f>AM26+AM28</f>
        <v>0</v>
      </c>
      <c r="AN25" s="61">
        <f>AN26+AN28</f>
        <v>0</v>
      </c>
      <c r="AO25" s="61">
        <f>AO26+AO28</f>
        <v>20000</v>
      </c>
      <c r="AP25" s="61">
        <f>AP26+AP28</f>
        <v>0</v>
      </c>
      <c r="AQ25" s="61">
        <f>AQ26+AQ28</f>
        <v>0</v>
      </c>
      <c r="AR25" s="61">
        <f>AR26+AR28</f>
        <v>0</v>
      </c>
      <c r="AS25" s="61">
        <f>AS26+AS28</f>
        <v>0</v>
      </c>
      <c r="AT25" s="61">
        <f>AT26+AT28</f>
        <v>0</v>
      </c>
      <c r="AU25" s="61">
        <f>AU26+AU28</f>
        <v>0</v>
      </c>
      <c r="AV25" s="61">
        <f>AV26+AV28</f>
        <v>0</v>
      </c>
      <c r="AW25" s="61">
        <f>AW26+AW28</f>
        <v>0</v>
      </c>
      <c r="AX25" s="61">
        <f>AX26+AX28</f>
        <v>0</v>
      </c>
      <c r="AY25" s="61">
        <f>AY26+AY28</f>
        <v>0</v>
      </c>
      <c r="AZ25" s="61">
        <f>AZ26+AZ28</f>
        <v>0</v>
      </c>
      <c r="BA25" s="61">
        <f>BA26+BA28</f>
        <v>0</v>
      </c>
      <c r="BB25" s="61">
        <f>BB26+BB28</f>
        <v>0</v>
      </c>
      <c r="BC25" s="61">
        <f>BC26+BC28</f>
        <v>0</v>
      </c>
      <c r="BD25" s="61">
        <f>BD26+BD28</f>
        <v>0</v>
      </c>
      <c r="BE25" s="61">
        <f>BE26+BE28</f>
        <v>0</v>
      </c>
      <c r="BF25" s="61">
        <f>BF26+BF28</f>
        <v>0</v>
      </c>
      <c r="BG25" s="61">
        <f>BG26+BG28</f>
        <v>0</v>
      </c>
      <c r="BH25" s="61">
        <f>BH26+BH28</f>
        <v>0</v>
      </c>
      <c r="BI25" s="61">
        <f>BI26+BI28</f>
        <v>0</v>
      </c>
      <c r="BJ25" s="61"/>
      <c r="BK25" s="61"/>
    </row>
    <row r="26" ht="18.75" customHeight="1" spans="1:63">
      <c r="A26" s="58">
        <v>21007</v>
      </c>
      <c r="B26" s="59" t="s">
        <v>461</v>
      </c>
      <c r="C26" s="61">
        <f>D26+R26+AT26+BF26</f>
        <v>692701.89</v>
      </c>
      <c r="D26" s="61">
        <f>SUM(E26:Q26)</f>
        <v>580701.89</v>
      </c>
      <c r="E26" s="61">
        <f>E27</f>
        <v>167088</v>
      </c>
      <c r="F26" s="61">
        <f>F27</f>
        <v>157728</v>
      </c>
      <c r="G26" s="61">
        <f>G27</f>
        <v>226500</v>
      </c>
      <c r="H26" s="61">
        <f>H27</f>
        <v>0</v>
      </c>
      <c r="I26" s="61">
        <f>I27</f>
        <v>0</v>
      </c>
      <c r="J26" s="61">
        <f>J27</f>
        <v>0</v>
      </c>
      <c r="K26" s="61">
        <f>K27</f>
        <v>23988.48</v>
      </c>
      <c r="L26" s="61">
        <f>L27</f>
        <v>0</v>
      </c>
      <c r="M26" s="61">
        <f>M27</f>
        <v>5397.41</v>
      </c>
      <c r="N26" s="61">
        <f>N27</f>
        <v>0</v>
      </c>
      <c r="O26" s="61">
        <f>O27</f>
        <v>0</v>
      </c>
      <c r="P26" s="61">
        <f>P27</f>
        <v>0</v>
      </c>
      <c r="Q26" s="61">
        <f>Q27</f>
        <v>0</v>
      </c>
      <c r="R26" s="61">
        <f>R27</f>
        <v>112000</v>
      </c>
      <c r="S26" s="61">
        <f>S27</f>
        <v>40000</v>
      </c>
      <c r="T26" s="61">
        <f>T27</f>
        <v>0</v>
      </c>
      <c r="U26" s="61">
        <f>U27</f>
        <v>0</v>
      </c>
      <c r="V26" s="61">
        <f>V27</f>
        <v>0</v>
      </c>
      <c r="W26" s="61">
        <f>W27</f>
        <v>33400</v>
      </c>
      <c r="X26" s="61">
        <f>X27</f>
        <v>0</v>
      </c>
      <c r="Y26" s="61">
        <f>Y27</f>
        <v>0</v>
      </c>
      <c r="Z26" s="61">
        <f>Z27</f>
        <v>0</v>
      </c>
      <c r="AA26" s="61">
        <f>AA27</f>
        <v>0</v>
      </c>
      <c r="AB26" s="61">
        <f>AB27</f>
        <v>0</v>
      </c>
      <c r="AC26" s="61">
        <f>AC27</f>
        <v>12000</v>
      </c>
      <c r="AD26" s="61">
        <f>AD27</f>
        <v>6600</v>
      </c>
      <c r="AE26" s="61">
        <f>AE27</f>
        <v>0</v>
      </c>
      <c r="AF26" s="61">
        <f>AF27</f>
        <v>0</v>
      </c>
      <c r="AG26" s="61">
        <f>AG27</f>
        <v>0</v>
      </c>
      <c r="AH26" s="61">
        <f>AH27</f>
        <v>0</v>
      </c>
      <c r="AI26" s="61">
        <f>AI27</f>
        <v>0</v>
      </c>
      <c r="AJ26" s="61">
        <f>AJ27</f>
        <v>0</v>
      </c>
      <c r="AK26" s="61">
        <f>AK27</f>
        <v>0</v>
      </c>
      <c r="AL26" s="61">
        <f>AL27</f>
        <v>0</v>
      </c>
      <c r="AM26" s="61">
        <f>AM27</f>
        <v>0</v>
      </c>
      <c r="AN26" s="61">
        <f>AN27</f>
        <v>0</v>
      </c>
      <c r="AO26" s="61">
        <f>AO27</f>
        <v>20000</v>
      </c>
      <c r="AP26" s="61">
        <f>AP27</f>
        <v>0</v>
      </c>
      <c r="AQ26" s="61">
        <f>AQ27</f>
        <v>0</v>
      </c>
      <c r="AR26" s="61">
        <f>AR27</f>
        <v>0</v>
      </c>
      <c r="AS26" s="61">
        <f>AS27</f>
        <v>0</v>
      </c>
      <c r="AT26" s="61">
        <f>AT27</f>
        <v>0</v>
      </c>
      <c r="AU26" s="61">
        <f>AU27</f>
        <v>0</v>
      </c>
      <c r="AV26" s="61">
        <f>AV27</f>
        <v>0</v>
      </c>
      <c r="AW26" s="61">
        <f>AW27</f>
        <v>0</v>
      </c>
      <c r="AX26" s="61">
        <f>AX27</f>
        <v>0</v>
      </c>
      <c r="AY26" s="61">
        <f>AY27</f>
        <v>0</v>
      </c>
      <c r="AZ26" s="61">
        <f>AZ27</f>
        <v>0</v>
      </c>
      <c r="BA26" s="61">
        <f>BA27</f>
        <v>0</v>
      </c>
      <c r="BB26" s="61">
        <f>BB27</f>
        <v>0</v>
      </c>
      <c r="BC26" s="61">
        <f>BC27</f>
        <v>0</v>
      </c>
      <c r="BD26" s="61">
        <f>BD27</f>
        <v>0</v>
      </c>
      <c r="BE26" s="61">
        <f>BE27</f>
        <v>0</v>
      </c>
      <c r="BF26" s="61">
        <f>BF27</f>
        <v>0</v>
      </c>
      <c r="BG26" s="61">
        <f>BG27</f>
        <v>0</v>
      </c>
      <c r="BH26" s="61">
        <f>BH27</f>
        <v>0</v>
      </c>
      <c r="BI26" s="61">
        <f>BI27</f>
        <v>0</v>
      </c>
      <c r="BJ26" s="61"/>
      <c r="BK26" s="61"/>
    </row>
    <row r="27" ht="18.75" customHeight="1" spans="1:63">
      <c r="A27" s="63">
        <v>2100716</v>
      </c>
      <c r="B27" s="64" t="s">
        <v>252</v>
      </c>
      <c r="C27" s="65">
        <f>D27+R27+AT27+BF27</f>
        <v>692701.89</v>
      </c>
      <c r="D27" s="65">
        <f>SUM(E27:Q27)</f>
        <v>580701.89</v>
      </c>
      <c r="E27" s="65">
        <v>167088</v>
      </c>
      <c r="F27" s="65">
        <v>157728</v>
      </c>
      <c r="G27" s="65">
        <v>226500</v>
      </c>
      <c r="H27" s="66">
        <v>0</v>
      </c>
      <c r="I27" s="66">
        <v>0</v>
      </c>
      <c r="J27" s="66">
        <v>0</v>
      </c>
      <c r="K27" s="65">
        <v>23988.48</v>
      </c>
      <c r="L27" s="66">
        <v>0</v>
      </c>
      <c r="M27" s="65">
        <v>5397.41</v>
      </c>
      <c r="N27" s="66">
        <v>0</v>
      </c>
      <c r="O27" s="66">
        <v>0</v>
      </c>
      <c r="P27" s="66">
        <v>0</v>
      </c>
      <c r="Q27" s="65">
        <v>0</v>
      </c>
      <c r="R27" s="65">
        <f>SUM(S27:AS27)</f>
        <v>112000</v>
      </c>
      <c r="S27" s="66">
        <v>40000</v>
      </c>
      <c r="T27" s="66">
        <v>0</v>
      </c>
      <c r="U27" s="66">
        <v>0</v>
      </c>
      <c r="V27" s="66">
        <v>0</v>
      </c>
      <c r="W27" s="66">
        <v>33400</v>
      </c>
      <c r="X27" s="66">
        <v>0</v>
      </c>
      <c r="Y27" s="66">
        <v>0</v>
      </c>
      <c r="Z27" s="66">
        <v>0</v>
      </c>
      <c r="AA27" s="66">
        <v>0</v>
      </c>
      <c r="AB27" s="66">
        <v>0</v>
      </c>
      <c r="AC27" s="66">
        <v>12000</v>
      </c>
      <c r="AD27" s="66">
        <v>6600</v>
      </c>
      <c r="AE27" s="65">
        <v>0</v>
      </c>
      <c r="AF27" s="66">
        <v>0</v>
      </c>
      <c r="AG27" s="66">
        <v>0</v>
      </c>
      <c r="AH27" s="66">
        <v>0</v>
      </c>
      <c r="AI27" s="66">
        <v>0</v>
      </c>
      <c r="AJ27" s="66">
        <v>0</v>
      </c>
      <c r="AK27" s="66">
        <v>0</v>
      </c>
      <c r="AL27" s="66">
        <v>0</v>
      </c>
      <c r="AM27" s="66">
        <v>0</v>
      </c>
      <c r="AN27" s="66">
        <v>0</v>
      </c>
      <c r="AO27" s="66">
        <v>20000</v>
      </c>
      <c r="AP27" s="66">
        <v>0</v>
      </c>
      <c r="AQ27" s="66">
        <v>0</v>
      </c>
      <c r="AR27" s="66">
        <v>0</v>
      </c>
      <c r="AS27" s="66">
        <v>0</v>
      </c>
      <c r="AT27" s="65">
        <f>SUM(AU27:BE27)</f>
        <v>0</v>
      </c>
      <c r="AU27" s="66">
        <v>0</v>
      </c>
      <c r="AV27" s="66">
        <v>0</v>
      </c>
      <c r="AW27" s="66">
        <v>0</v>
      </c>
      <c r="AX27" s="66">
        <v>0</v>
      </c>
      <c r="AY27" s="65">
        <v>0</v>
      </c>
      <c r="AZ27" s="66">
        <v>0</v>
      </c>
      <c r="BA27" s="66">
        <v>0</v>
      </c>
      <c r="BB27" s="65">
        <v>0</v>
      </c>
      <c r="BC27" s="66">
        <v>0</v>
      </c>
      <c r="BD27" s="66">
        <v>0</v>
      </c>
      <c r="BE27" s="65">
        <v>0</v>
      </c>
      <c r="BF27" s="65">
        <f>SUM(BG27:BI27)</f>
        <v>0</v>
      </c>
      <c r="BG27" s="66">
        <v>0</v>
      </c>
      <c r="BH27" s="66">
        <v>0</v>
      </c>
      <c r="BI27" s="66">
        <v>0</v>
      </c>
      <c r="BJ27" s="66"/>
      <c r="BK27" s="66"/>
    </row>
    <row r="28" ht="18.75" customHeight="1" spans="1:63">
      <c r="A28" s="67">
        <v>21011</v>
      </c>
      <c r="B28" s="68" t="s">
        <v>462</v>
      </c>
      <c r="C28" s="69">
        <f>D28+R28+AT28+BF28</f>
        <v>175149</v>
      </c>
      <c r="D28" s="69">
        <f>SUM(E28:Q28)</f>
        <v>175149</v>
      </c>
      <c r="E28" s="69">
        <f>E29</f>
        <v>0</v>
      </c>
      <c r="F28" s="69">
        <f>F29</f>
        <v>0</v>
      </c>
      <c r="G28" s="69">
        <f>G29</f>
        <v>0</v>
      </c>
      <c r="H28" s="69">
        <f>H29</f>
        <v>0</v>
      </c>
      <c r="I28" s="69">
        <f>I29</f>
        <v>0</v>
      </c>
      <c r="J28" s="69">
        <f>J29</f>
        <v>0</v>
      </c>
      <c r="K28" s="69">
        <f>K29</f>
        <v>0</v>
      </c>
      <c r="L28" s="69">
        <f>L29</f>
        <v>175149</v>
      </c>
      <c r="M28" s="69">
        <f>M29</f>
        <v>0</v>
      </c>
      <c r="N28" s="69">
        <f>N29</f>
        <v>0</v>
      </c>
      <c r="O28" s="69">
        <f>O29</f>
        <v>0</v>
      </c>
      <c r="P28" s="69">
        <f>P29</f>
        <v>0</v>
      </c>
      <c r="Q28" s="69">
        <f>Q29</f>
        <v>0</v>
      </c>
      <c r="R28" s="69">
        <f>R29</f>
        <v>0</v>
      </c>
      <c r="S28" s="69">
        <f>S29</f>
        <v>0</v>
      </c>
      <c r="T28" s="69">
        <f>T29</f>
        <v>0</v>
      </c>
      <c r="U28" s="69">
        <f>U29</f>
        <v>0</v>
      </c>
      <c r="V28" s="69">
        <f>V29</f>
        <v>0</v>
      </c>
      <c r="W28" s="69">
        <f>W29</f>
        <v>0</v>
      </c>
      <c r="X28" s="69">
        <f>X29</f>
        <v>0</v>
      </c>
      <c r="Y28" s="69">
        <f>Y29</f>
        <v>0</v>
      </c>
      <c r="Z28" s="69">
        <f>Z29</f>
        <v>0</v>
      </c>
      <c r="AA28" s="69">
        <f>AA29</f>
        <v>0</v>
      </c>
      <c r="AB28" s="69">
        <f>AB29</f>
        <v>0</v>
      </c>
      <c r="AC28" s="69">
        <f>AC29</f>
        <v>0</v>
      </c>
      <c r="AD28" s="69">
        <f>AD29</f>
        <v>0</v>
      </c>
      <c r="AE28" s="69">
        <f>AE29</f>
        <v>0</v>
      </c>
      <c r="AF28" s="69">
        <f>AF29</f>
        <v>0</v>
      </c>
      <c r="AG28" s="69">
        <f>AG29</f>
        <v>0</v>
      </c>
      <c r="AH28" s="69">
        <f>AH29</f>
        <v>0</v>
      </c>
      <c r="AI28" s="69">
        <f>AI29</f>
        <v>0</v>
      </c>
      <c r="AJ28" s="69">
        <f>AJ29</f>
        <v>0</v>
      </c>
      <c r="AK28" s="69">
        <f>AK29</f>
        <v>0</v>
      </c>
      <c r="AL28" s="69">
        <f>AL29</f>
        <v>0</v>
      </c>
      <c r="AM28" s="69">
        <f>AM29</f>
        <v>0</v>
      </c>
      <c r="AN28" s="69">
        <f>AN29</f>
        <v>0</v>
      </c>
      <c r="AO28" s="69">
        <f>AO29</f>
        <v>0</v>
      </c>
      <c r="AP28" s="69">
        <f>AP29</f>
        <v>0</v>
      </c>
      <c r="AQ28" s="69">
        <f>AQ29</f>
        <v>0</v>
      </c>
      <c r="AR28" s="69">
        <f>AR29</f>
        <v>0</v>
      </c>
      <c r="AS28" s="69">
        <f>AS29</f>
        <v>0</v>
      </c>
      <c r="AT28" s="69">
        <f>AT29</f>
        <v>0</v>
      </c>
      <c r="AU28" s="69">
        <f>AU29</f>
        <v>0</v>
      </c>
      <c r="AV28" s="69">
        <f>AV29</f>
        <v>0</v>
      </c>
      <c r="AW28" s="69">
        <f>AW29</f>
        <v>0</v>
      </c>
      <c r="AX28" s="69">
        <f>AX29</f>
        <v>0</v>
      </c>
      <c r="AY28" s="69">
        <f>AY29</f>
        <v>0</v>
      </c>
      <c r="AZ28" s="69">
        <f>AZ29</f>
        <v>0</v>
      </c>
      <c r="BA28" s="69">
        <f>BA29</f>
        <v>0</v>
      </c>
      <c r="BB28" s="69">
        <f>BB29</f>
        <v>0</v>
      </c>
      <c r="BC28" s="69">
        <f>BC29</f>
        <v>0</v>
      </c>
      <c r="BD28" s="69">
        <f>BD29</f>
        <v>0</v>
      </c>
      <c r="BE28" s="69">
        <f>BE29</f>
        <v>0</v>
      </c>
      <c r="BF28" s="69">
        <f>BF29</f>
        <v>0</v>
      </c>
      <c r="BG28" s="69">
        <f>BG29</f>
        <v>0</v>
      </c>
      <c r="BH28" s="69">
        <f>BH29</f>
        <v>0</v>
      </c>
      <c r="BI28" s="69">
        <f>BI29</f>
        <v>0</v>
      </c>
      <c r="BJ28" s="92"/>
      <c r="BK28" s="92"/>
    </row>
    <row r="29" ht="18.75" customHeight="1" spans="1:63">
      <c r="A29" s="67">
        <v>2101103</v>
      </c>
      <c r="B29" s="68" t="s">
        <v>463</v>
      </c>
      <c r="C29" s="69">
        <f>D29+R29+AT29+BF29</f>
        <v>175149</v>
      </c>
      <c r="D29" s="69">
        <f>SUM(E29:Q29)</f>
        <v>175149</v>
      </c>
      <c r="E29" s="70">
        <v>0</v>
      </c>
      <c r="F29" s="70">
        <v>0</v>
      </c>
      <c r="G29" s="70">
        <v>0</v>
      </c>
      <c r="H29" s="70">
        <v>0</v>
      </c>
      <c r="I29" s="70">
        <v>0</v>
      </c>
      <c r="J29" s="70">
        <v>0</v>
      </c>
      <c r="K29" s="70">
        <v>0</v>
      </c>
      <c r="L29" s="74">
        <v>175149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  <c r="R29" s="69">
        <f>SUM(S29:AS29)</f>
        <v>0</v>
      </c>
      <c r="S29" s="70">
        <v>0</v>
      </c>
      <c r="T29" s="70">
        <v>0</v>
      </c>
      <c r="U29" s="70">
        <v>0</v>
      </c>
      <c r="V29" s="70">
        <v>0</v>
      </c>
      <c r="W29" s="70">
        <v>0</v>
      </c>
      <c r="X29" s="70">
        <v>0</v>
      </c>
      <c r="Y29" s="70">
        <v>0</v>
      </c>
      <c r="Z29" s="70">
        <v>0</v>
      </c>
      <c r="AA29" s="70">
        <v>0</v>
      </c>
      <c r="AB29" s="70">
        <v>0</v>
      </c>
      <c r="AC29" s="70">
        <v>0</v>
      </c>
      <c r="AD29" s="70">
        <v>0</v>
      </c>
      <c r="AE29" s="70">
        <v>0</v>
      </c>
      <c r="AF29" s="70">
        <v>0</v>
      </c>
      <c r="AG29" s="70">
        <v>0</v>
      </c>
      <c r="AH29" s="70">
        <v>0</v>
      </c>
      <c r="AI29" s="70">
        <v>0</v>
      </c>
      <c r="AJ29" s="70">
        <v>0</v>
      </c>
      <c r="AK29" s="70">
        <v>0</v>
      </c>
      <c r="AL29" s="70">
        <v>0</v>
      </c>
      <c r="AM29" s="70">
        <v>0</v>
      </c>
      <c r="AN29" s="70">
        <v>0</v>
      </c>
      <c r="AO29" s="70">
        <v>0</v>
      </c>
      <c r="AP29" s="70">
        <v>0</v>
      </c>
      <c r="AQ29" s="70">
        <v>0</v>
      </c>
      <c r="AR29" s="70">
        <v>0</v>
      </c>
      <c r="AS29" s="70">
        <v>0</v>
      </c>
      <c r="AT29" s="69">
        <f>SUM(AU29:BE29)</f>
        <v>0</v>
      </c>
      <c r="AU29" s="70">
        <v>0</v>
      </c>
      <c r="AV29" s="70">
        <v>0</v>
      </c>
      <c r="AW29" s="70">
        <v>0</v>
      </c>
      <c r="AX29" s="70">
        <v>0</v>
      </c>
      <c r="AY29" s="70">
        <v>0</v>
      </c>
      <c r="AZ29" s="70">
        <v>0</v>
      </c>
      <c r="BA29" s="70">
        <v>0</v>
      </c>
      <c r="BB29" s="70">
        <v>0</v>
      </c>
      <c r="BC29" s="70">
        <v>0</v>
      </c>
      <c r="BD29" s="70">
        <v>0</v>
      </c>
      <c r="BE29" s="70">
        <v>0</v>
      </c>
      <c r="BF29" s="69">
        <f>SUM(BG29:BI29)</f>
        <v>0</v>
      </c>
      <c r="BG29" s="70">
        <v>0</v>
      </c>
      <c r="BH29" s="70">
        <v>0</v>
      </c>
      <c r="BI29" s="70">
        <v>0</v>
      </c>
      <c r="BJ29" s="93"/>
      <c r="BK29" s="93"/>
    </row>
    <row r="30" ht="18.75" customHeight="1" spans="1:63">
      <c r="A30" s="71">
        <v>212</v>
      </c>
      <c r="B30" s="72" t="s">
        <v>279</v>
      </c>
      <c r="C30" s="73">
        <f>D30+R30+AT30+BF30</f>
        <v>636538.73</v>
      </c>
      <c r="D30" s="73">
        <f>SUM(E30:Q30)</f>
        <v>525898.73</v>
      </c>
      <c r="E30" s="73">
        <f>E31</f>
        <v>126420</v>
      </c>
      <c r="F30" s="73">
        <f>F31</f>
        <v>147456</v>
      </c>
      <c r="G30" s="73">
        <f>G31</f>
        <v>226500</v>
      </c>
      <c r="H30" s="73">
        <f>H31</f>
        <v>0</v>
      </c>
      <c r="I30" s="73">
        <f>I31</f>
        <v>0</v>
      </c>
      <c r="J30" s="73">
        <f>J31</f>
        <v>0</v>
      </c>
      <c r="K30" s="73">
        <f>K31</f>
        <v>20834.88</v>
      </c>
      <c r="L30" s="73">
        <f>L31</f>
        <v>0</v>
      </c>
      <c r="M30" s="73">
        <f>M31</f>
        <v>4687.85</v>
      </c>
      <c r="N30" s="73">
        <f>N31</f>
        <v>0</v>
      </c>
      <c r="O30" s="73">
        <f>O31</f>
        <v>0</v>
      </c>
      <c r="P30" s="73">
        <f>P31</f>
        <v>0</v>
      </c>
      <c r="Q30" s="73">
        <f>Q31</f>
        <v>0</v>
      </c>
      <c r="R30" s="73">
        <f>R31</f>
        <v>110400</v>
      </c>
      <c r="S30" s="73">
        <f>S31</f>
        <v>0</v>
      </c>
      <c r="T30" s="73">
        <f>T31</f>
        <v>0</v>
      </c>
      <c r="U30" s="73">
        <f>U31</f>
        <v>0</v>
      </c>
      <c r="V30" s="73">
        <f>V31</f>
        <v>0</v>
      </c>
      <c r="W30" s="73">
        <f>W31</f>
        <v>55000</v>
      </c>
      <c r="X30" s="73">
        <f>X31</f>
        <v>0</v>
      </c>
      <c r="Y30" s="73">
        <f>Y31</f>
        <v>0</v>
      </c>
      <c r="Z30" s="73">
        <f>Z31</f>
        <v>0</v>
      </c>
      <c r="AA30" s="73">
        <f>AA31</f>
        <v>0</v>
      </c>
      <c r="AB30" s="73">
        <f>AB31</f>
        <v>0</v>
      </c>
      <c r="AC30" s="73">
        <f>AC31</f>
        <v>10400</v>
      </c>
      <c r="AD30" s="73">
        <f>AD31</f>
        <v>5000</v>
      </c>
      <c r="AE30" s="73">
        <f>AE31</f>
        <v>0</v>
      </c>
      <c r="AF30" s="73">
        <f>AF31</f>
        <v>0</v>
      </c>
      <c r="AG30" s="73">
        <f>AG31</f>
        <v>0</v>
      </c>
      <c r="AH30" s="73">
        <f>AH31</f>
        <v>0</v>
      </c>
      <c r="AI30" s="73">
        <f>AI31</f>
        <v>0</v>
      </c>
      <c r="AJ30" s="73">
        <f>AJ31</f>
        <v>0</v>
      </c>
      <c r="AK30" s="73">
        <f>AK31</f>
        <v>0</v>
      </c>
      <c r="AL30" s="73">
        <f>AL31</f>
        <v>0</v>
      </c>
      <c r="AM30" s="73">
        <f>AM31</f>
        <v>0</v>
      </c>
      <c r="AN30" s="73">
        <f>AN31</f>
        <v>0</v>
      </c>
      <c r="AO30" s="73">
        <f>AO31</f>
        <v>40000</v>
      </c>
      <c r="AP30" s="73">
        <f>AP31</f>
        <v>0</v>
      </c>
      <c r="AQ30" s="73">
        <f>AQ31</f>
        <v>0</v>
      </c>
      <c r="AR30" s="73">
        <f>AR31</f>
        <v>0</v>
      </c>
      <c r="AS30" s="73">
        <f>AS31</f>
        <v>0</v>
      </c>
      <c r="AT30" s="73">
        <f>AT31</f>
        <v>240</v>
      </c>
      <c r="AU30" s="73">
        <f>AU31</f>
        <v>0</v>
      </c>
      <c r="AV30" s="73">
        <f>AV31</f>
        <v>0</v>
      </c>
      <c r="AW30" s="73">
        <f>AW31</f>
        <v>0</v>
      </c>
      <c r="AX30" s="73">
        <f>AX31</f>
        <v>0</v>
      </c>
      <c r="AY30" s="73">
        <f>AY31</f>
        <v>0</v>
      </c>
      <c r="AZ30" s="73">
        <f>AZ31</f>
        <v>0</v>
      </c>
      <c r="BA30" s="73">
        <f>BA31</f>
        <v>0</v>
      </c>
      <c r="BB30" s="73">
        <f>BB31</f>
        <v>240</v>
      </c>
      <c r="BC30" s="73">
        <f>BC31</f>
        <v>0</v>
      </c>
      <c r="BD30" s="73">
        <f>BD31</f>
        <v>0</v>
      </c>
      <c r="BE30" s="73">
        <f>BE31</f>
        <v>0</v>
      </c>
      <c r="BF30" s="73">
        <f>BF31</f>
        <v>0</v>
      </c>
      <c r="BG30" s="73">
        <f>BG31</f>
        <v>0</v>
      </c>
      <c r="BH30" s="73">
        <f>BH31</f>
        <v>0</v>
      </c>
      <c r="BI30" s="73">
        <f>BI31</f>
        <v>0</v>
      </c>
      <c r="BJ30" s="73"/>
      <c r="BK30" s="73"/>
    </row>
    <row r="31" ht="18.75" customHeight="1" spans="1:63">
      <c r="A31" s="58">
        <v>21202</v>
      </c>
      <c r="B31" s="59" t="s">
        <v>464</v>
      </c>
      <c r="C31" s="61">
        <f>D31+R31+AT31+BF31</f>
        <v>636538.73</v>
      </c>
      <c r="D31" s="61">
        <f>SUM(E31:Q31)</f>
        <v>525898.73</v>
      </c>
      <c r="E31" s="61">
        <f>E32</f>
        <v>126420</v>
      </c>
      <c r="F31" s="61">
        <f>F32</f>
        <v>147456</v>
      </c>
      <c r="G31" s="61">
        <f>G32</f>
        <v>226500</v>
      </c>
      <c r="H31" s="61">
        <f>H32</f>
        <v>0</v>
      </c>
      <c r="I31" s="61">
        <f>I32</f>
        <v>0</v>
      </c>
      <c r="J31" s="61">
        <f>J32</f>
        <v>0</v>
      </c>
      <c r="K31" s="61">
        <f>K32</f>
        <v>20834.88</v>
      </c>
      <c r="L31" s="61">
        <f>L32</f>
        <v>0</v>
      </c>
      <c r="M31" s="61">
        <f>M32</f>
        <v>4687.85</v>
      </c>
      <c r="N31" s="61">
        <f>N32</f>
        <v>0</v>
      </c>
      <c r="O31" s="61">
        <f>O32</f>
        <v>0</v>
      </c>
      <c r="P31" s="61">
        <f>P32</f>
        <v>0</v>
      </c>
      <c r="Q31" s="61">
        <f>Q32</f>
        <v>0</v>
      </c>
      <c r="R31" s="61">
        <f>R32</f>
        <v>110400</v>
      </c>
      <c r="S31" s="61">
        <f>S32</f>
        <v>0</v>
      </c>
      <c r="T31" s="61">
        <f>T32</f>
        <v>0</v>
      </c>
      <c r="U31" s="61">
        <f>U32</f>
        <v>0</v>
      </c>
      <c r="V31" s="61">
        <f>V32</f>
        <v>0</v>
      </c>
      <c r="W31" s="61">
        <f>W32</f>
        <v>55000</v>
      </c>
      <c r="X31" s="61">
        <f>X32</f>
        <v>0</v>
      </c>
      <c r="Y31" s="61">
        <f>Y32</f>
        <v>0</v>
      </c>
      <c r="Z31" s="61">
        <f>Z32</f>
        <v>0</v>
      </c>
      <c r="AA31" s="61">
        <f>AA32</f>
        <v>0</v>
      </c>
      <c r="AB31" s="61">
        <f>AB32</f>
        <v>0</v>
      </c>
      <c r="AC31" s="61">
        <f>AC32</f>
        <v>10400</v>
      </c>
      <c r="AD31" s="61">
        <f>AD32</f>
        <v>5000</v>
      </c>
      <c r="AE31" s="61">
        <f>AE32</f>
        <v>0</v>
      </c>
      <c r="AF31" s="61">
        <f>AF32</f>
        <v>0</v>
      </c>
      <c r="AG31" s="61">
        <f>AG32</f>
        <v>0</v>
      </c>
      <c r="AH31" s="61">
        <f>AH32</f>
        <v>0</v>
      </c>
      <c r="AI31" s="61">
        <f>AI32</f>
        <v>0</v>
      </c>
      <c r="AJ31" s="61">
        <f>AJ32</f>
        <v>0</v>
      </c>
      <c r="AK31" s="61">
        <f>AK32</f>
        <v>0</v>
      </c>
      <c r="AL31" s="61">
        <f>AL32</f>
        <v>0</v>
      </c>
      <c r="AM31" s="61">
        <f>AM32</f>
        <v>0</v>
      </c>
      <c r="AN31" s="61">
        <f>AN32</f>
        <v>0</v>
      </c>
      <c r="AO31" s="61">
        <f>AO32</f>
        <v>40000</v>
      </c>
      <c r="AP31" s="61">
        <f>AP32</f>
        <v>0</v>
      </c>
      <c r="AQ31" s="61">
        <f>AQ32</f>
        <v>0</v>
      </c>
      <c r="AR31" s="61">
        <f>AR32</f>
        <v>0</v>
      </c>
      <c r="AS31" s="61">
        <f>AS32</f>
        <v>0</v>
      </c>
      <c r="AT31" s="61">
        <f>AT32</f>
        <v>240</v>
      </c>
      <c r="AU31" s="61">
        <f>AU32</f>
        <v>0</v>
      </c>
      <c r="AV31" s="61">
        <f>AV32</f>
        <v>0</v>
      </c>
      <c r="AW31" s="61">
        <f>AW32</f>
        <v>0</v>
      </c>
      <c r="AX31" s="61">
        <f>AX32</f>
        <v>0</v>
      </c>
      <c r="AY31" s="61">
        <f>AY32</f>
        <v>0</v>
      </c>
      <c r="AZ31" s="61">
        <f>AZ32</f>
        <v>0</v>
      </c>
      <c r="BA31" s="61">
        <f>BA32</f>
        <v>0</v>
      </c>
      <c r="BB31" s="61">
        <f>BB32</f>
        <v>240</v>
      </c>
      <c r="BC31" s="61">
        <f>BC32</f>
        <v>0</v>
      </c>
      <c r="BD31" s="61">
        <f>BD32</f>
        <v>0</v>
      </c>
      <c r="BE31" s="61">
        <f>BE32</f>
        <v>0</v>
      </c>
      <c r="BF31" s="61">
        <f>BF32</f>
        <v>0</v>
      </c>
      <c r="BG31" s="61">
        <f>BG32</f>
        <v>0</v>
      </c>
      <c r="BH31" s="61">
        <f>BH32</f>
        <v>0</v>
      </c>
      <c r="BI31" s="61">
        <f>BI32</f>
        <v>0</v>
      </c>
      <c r="BJ31" s="61"/>
      <c r="BK31" s="61"/>
    </row>
    <row r="32" ht="18.75" customHeight="1" spans="1:63">
      <c r="A32" s="58">
        <v>2120201</v>
      </c>
      <c r="B32" s="59" t="s">
        <v>284</v>
      </c>
      <c r="C32" s="61">
        <f>D32+R32+AT32+BF32</f>
        <v>636538.73</v>
      </c>
      <c r="D32" s="61">
        <f>SUM(E32:Q32)</f>
        <v>525898.73</v>
      </c>
      <c r="E32" s="61">
        <v>126420</v>
      </c>
      <c r="F32" s="61">
        <v>147456</v>
      </c>
      <c r="G32" s="61">
        <v>226500</v>
      </c>
      <c r="H32" s="62">
        <v>0</v>
      </c>
      <c r="I32" s="62">
        <v>0</v>
      </c>
      <c r="J32" s="62">
        <v>0</v>
      </c>
      <c r="K32" s="61">
        <v>20834.88</v>
      </c>
      <c r="L32" s="62">
        <v>0</v>
      </c>
      <c r="M32" s="61">
        <v>4687.85</v>
      </c>
      <c r="N32" s="62">
        <v>0</v>
      </c>
      <c r="O32" s="62">
        <v>0</v>
      </c>
      <c r="P32" s="62">
        <v>0</v>
      </c>
      <c r="Q32" s="61">
        <v>0</v>
      </c>
      <c r="R32" s="61">
        <f>SUM(S32:AS32)</f>
        <v>110400</v>
      </c>
      <c r="S32" s="62">
        <v>0</v>
      </c>
      <c r="T32" s="62">
        <v>0</v>
      </c>
      <c r="U32" s="62">
        <v>0</v>
      </c>
      <c r="V32" s="62">
        <v>0</v>
      </c>
      <c r="W32" s="62">
        <v>55000</v>
      </c>
      <c r="X32" s="62">
        <v>0</v>
      </c>
      <c r="Y32" s="62">
        <v>0</v>
      </c>
      <c r="Z32" s="62">
        <v>0</v>
      </c>
      <c r="AA32" s="62">
        <v>0</v>
      </c>
      <c r="AB32" s="62">
        <v>0</v>
      </c>
      <c r="AC32" s="62">
        <v>10400</v>
      </c>
      <c r="AD32" s="62">
        <v>5000</v>
      </c>
      <c r="AE32" s="61">
        <v>0</v>
      </c>
      <c r="AF32" s="62">
        <v>0</v>
      </c>
      <c r="AG32" s="62">
        <v>0</v>
      </c>
      <c r="AH32" s="62">
        <v>0</v>
      </c>
      <c r="AI32" s="62">
        <v>0</v>
      </c>
      <c r="AJ32" s="62">
        <v>0</v>
      </c>
      <c r="AK32" s="62">
        <v>0</v>
      </c>
      <c r="AL32" s="62">
        <v>0</v>
      </c>
      <c r="AM32" s="62">
        <v>0</v>
      </c>
      <c r="AN32" s="62">
        <v>0</v>
      </c>
      <c r="AO32" s="62">
        <v>40000</v>
      </c>
      <c r="AP32" s="62">
        <v>0</v>
      </c>
      <c r="AQ32" s="62">
        <v>0</v>
      </c>
      <c r="AR32" s="62">
        <v>0</v>
      </c>
      <c r="AS32" s="62">
        <v>0</v>
      </c>
      <c r="AT32" s="61">
        <f>SUM(AU32:BE32)</f>
        <v>240</v>
      </c>
      <c r="AU32" s="62">
        <v>0</v>
      </c>
      <c r="AV32" s="62">
        <v>0</v>
      </c>
      <c r="AW32" s="62">
        <v>0</v>
      </c>
      <c r="AX32" s="62">
        <v>0</v>
      </c>
      <c r="AY32" s="61">
        <v>0</v>
      </c>
      <c r="AZ32" s="62">
        <v>0</v>
      </c>
      <c r="BA32" s="62">
        <v>0</v>
      </c>
      <c r="BB32" s="61">
        <v>240</v>
      </c>
      <c r="BC32" s="62">
        <v>0</v>
      </c>
      <c r="BD32" s="62">
        <v>0</v>
      </c>
      <c r="BE32" s="61">
        <v>0</v>
      </c>
      <c r="BF32" s="61">
        <f>SUM(BG32:BI32)</f>
        <v>0</v>
      </c>
      <c r="BG32" s="62">
        <v>0</v>
      </c>
      <c r="BH32" s="62">
        <v>0</v>
      </c>
      <c r="BI32" s="62">
        <v>0</v>
      </c>
      <c r="BJ32" s="62"/>
      <c r="BK32" s="62"/>
    </row>
    <row r="33" ht="18.75" customHeight="1" spans="1:63">
      <c r="A33" s="58">
        <v>213</v>
      </c>
      <c r="B33" s="59" t="s">
        <v>300</v>
      </c>
      <c r="C33" s="61">
        <f>D33+R33+AT33+BF33</f>
        <v>4618971.27</v>
      </c>
      <c r="D33" s="61">
        <f>SUM(E33:Q33)</f>
        <v>3810871.27</v>
      </c>
      <c r="E33" s="61">
        <f>E34</f>
        <v>930684</v>
      </c>
      <c r="F33" s="61">
        <f>F34</f>
        <v>982920</v>
      </c>
      <c r="G33" s="61">
        <f>G34</f>
        <v>1721400</v>
      </c>
      <c r="H33" s="61">
        <f>H34</f>
        <v>0</v>
      </c>
      <c r="I33" s="61">
        <f>I34</f>
        <v>0</v>
      </c>
      <c r="J33" s="61">
        <f>J34</f>
        <v>0</v>
      </c>
      <c r="K33" s="61">
        <f>K34</f>
        <v>143565.12</v>
      </c>
      <c r="L33" s="61">
        <f>L34</f>
        <v>0</v>
      </c>
      <c r="M33" s="61">
        <f>M34</f>
        <v>32302.15</v>
      </c>
      <c r="N33" s="61">
        <f>N34</f>
        <v>0</v>
      </c>
      <c r="O33" s="61">
        <f>O34</f>
        <v>0</v>
      </c>
      <c r="P33" s="61">
        <f>P34</f>
        <v>0</v>
      </c>
      <c r="Q33" s="61">
        <f>Q34</f>
        <v>0</v>
      </c>
      <c r="R33" s="61">
        <f>R34</f>
        <v>808100</v>
      </c>
      <c r="S33" s="61">
        <f>S34</f>
        <v>110000</v>
      </c>
      <c r="T33" s="61">
        <f>T34</f>
        <v>50000</v>
      </c>
      <c r="U33" s="61">
        <f>U34</f>
        <v>0</v>
      </c>
      <c r="V33" s="61">
        <f>V34</f>
        <v>0</v>
      </c>
      <c r="W33" s="61">
        <f>W34</f>
        <v>20000</v>
      </c>
      <c r="X33" s="61">
        <f>X34</f>
        <v>0</v>
      </c>
      <c r="Y33" s="61">
        <f>Y34</f>
        <v>0</v>
      </c>
      <c r="Z33" s="61">
        <f>Z34</f>
        <v>0</v>
      </c>
      <c r="AA33" s="61">
        <f>AA34</f>
        <v>0</v>
      </c>
      <c r="AB33" s="61">
        <f>AB34</f>
        <v>0</v>
      </c>
      <c r="AC33" s="61">
        <f>AC34</f>
        <v>17100</v>
      </c>
      <c r="AD33" s="61">
        <f>AD34</f>
        <v>9100</v>
      </c>
      <c r="AE33" s="61">
        <f>AE34</f>
        <v>0</v>
      </c>
      <c r="AF33" s="61">
        <f>AF34</f>
        <v>0</v>
      </c>
      <c r="AG33" s="61">
        <f>AG34</f>
        <v>0</v>
      </c>
      <c r="AH33" s="61">
        <f>AH34</f>
        <v>0</v>
      </c>
      <c r="AI33" s="61">
        <f>AI34</f>
        <v>11000</v>
      </c>
      <c r="AJ33" s="61">
        <f>AJ34</f>
        <v>0</v>
      </c>
      <c r="AK33" s="61">
        <f>AK34</f>
        <v>0</v>
      </c>
      <c r="AL33" s="61">
        <f>AL34</f>
        <v>0</v>
      </c>
      <c r="AM33" s="61">
        <f>AM34</f>
        <v>150000</v>
      </c>
      <c r="AN33" s="61">
        <f>AN34</f>
        <v>0</v>
      </c>
      <c r="AO33" s="61">
        <f>AO34</f>
        <v>130900</v>
      </c>
      <c r="AP33" s="61">
        <f>AP34</f>
        <v>0</v>
      </c>
      <c r="AQ33" s="61">
        <f>AQ34</f>
        <v>0</v>
      </c>
      <c r="AR33" s="61">
        <f>AR34</f>
        <v>0</v>
      </c>
      <c r="AS33" s="61">
        <f>AS34</f>
        <v>310000</v>
      </c>
      <c r="AT33" s="61">
        <f>AT34</f>
        <v>0</v>
      </c>
      <c r="AU33" s="61">
        <f>AU34</f>
        <v>0</v>
      </c>
      <c r="AV33" s="61">
        <f>AV34</f>
        <v>0</v>
      </c>
      <c r="AW33" s="61">
        <f>AW34</f>
        <v>0</v>
      </c>
      <c r="AX33" s="61">
        <f>AX34</f>
        <v>0</v>
      </c>
      <c r="AY33" s="61">
        <f>AY34</f>
        <v>0</v>
      </c>
      <c r="AZ33" s="61">
        <f>AZ34</f>
        <v>0</v>
      </c>
      <c r="BA33" s="61">
        <f>BA34</f>
        <v>0</v>
      </c>
      <c r="BB33" s="61">
        <f>BB34</f>
        <v>0</v>
      </c>
      <c r="BC33" s="61">
        <f>BC34</f>
        <v>0</v>
      </c>
      <c r="BD33" s="61">
        <f>BD34</f>
        <v>0</v>
      </c>
      <c r="BE33" s="61">
        <f>BE34</f>
        <v>0</v>
      </c>
      <c r="BF33" s="61">
        <f>BF34</f>
        <v>0</v>
      </c>
      <c r="BG33" s="61">
        <f>BG34</f>
        <v>0</v>
      </c>
      <c r="BH33" s="61">
        <f>BH34</f>
        <v>0</v>
      </c>
      <c r="BI33" s="61">
        <f>BI34</f>
        <v>0</v>
      </c>
      <c r="BJ33" s="61"/>
      <c r="BK33" s="61"/>
    </row>
    <row r="34" ht="18.75" customHeight="1" spans="1:63">
      <c r="A34" s="58">
        <v>21301</v>
      </c>
      <c r="B34" s="59" t="s">
        <v>465</v>
      </c>
      <c r="C34" s="61">
        <f>D34+R34+AT34+BF34</f>
        <v>4618971.27</v>
      </c>
      <c r="D34" s="61">
        <f>SUM(E34:Q34)</f>
        <v>3810871.27</v>
      </c>
      <c r="E34" s="61">
        <f>E35</f>
        <v>930684</v>
      </c>
      <c r="F34" s="61">
        <f>F35</f>
        <v>982920</v>
      </c>
      <c r="G34" s="61">
        <f>G35</f>
        <v>1721400</v>
      </c>
      <c r="H34" s="61">
        <f>H35</f>
        <v>0</v>
      </c>
      <c r="I34" s="61">
        <f>I35</f>
        <v>0</v>
      </c>
      <c r="J34" s="61">
        <f>J35</f>
        <v>0</v>
      </c>
      <c r="K34" s="61">
        <f>K35</f>
        <v>143565.12</v>
      </c>
      <c r="L34" s="61">
        <f>L35</f>
        <v>0</v>
      </c>
      <c r="M34" s="61">
        <f>M35</f>
        <v>32302.15</v>
      </c>
      <c r="N34" s="61">
        <f>N35</f>
        <v>0</v>
      </c>
      <c r="O34" s="61">
        <f>O35</f>
        <v>0</v>
      </c>
      <c r="P34" s="61">
        <f>P35</f>
        <v>0</v>
      </c>
      <c r="Q34" s="61">
        <f>Q35</f>
        <v>0</v>
      </c>
      <c r="R34" s="61">
        <f>R35</f>
        <v>808100</v>
      </c>
      <c r="S34" s="61">
        <f>S35</f>
        <v>110000</v>
      </c>
      <c r="T34" s="61">
        <f>T35</f>
        <v>50000</v>
      </c>
      <c r="U34" s="61">
        <f>U35</f>
        <v>0</v>
      </c>
      <c r="V34" s="61">
        <f>V35</f>
        <v>0</v>
      </c>
      <c r="W34" s="61">
        <f>W35</f>
        <v>20000</v>
      </c>
      <c r="X34" s="61">
        <f>X35</f>
        <v>0</v>
      </c>
      <c r="Y34" s="61">
        <f>Y35</f>
        <v>0</v>
      </c>
      <c r="Z34" s="61">
        <f>Z35</f>
        <v>0</v>
      </c>
      <c r="AA34" s="61">
        <f>AA35</f>
        <v>0</v>
      </c>
      <c r="AB34" s="61">
        <f>AB35</f>
        <v>0</v>
      </c>
      <c r="AC34" s="61">
        <f>AC35</f>
        <v>17100</v>
      </c>
      <c r="AD34" s="61">
        <f>AD35</f>
        <v>9100</v>
      </c>
      <c r="AE34" s="61">
        <f>AE35</f>
        <v>0</v>
      </c>
      <c r="AF34" s="61">
        <f>AF35</f>
        <v>0</v>
      </c>
      <c r="AG34" s="61">
        <f>AG35</f>
        <v>0</v>
      </c>
      <c r="AH34" s="61">
        <f>AH35</f>
        <v>0</v>
      </c>
      <c r="AI34" s="61">
        <f>AI35</f>
        <v>11000</v>
      </c>
      <c r="AJ34" s="61">
        <f>AJ35</f>
        <v>0</v>
      </c>
      <c r="AK34" s="61">
        <f>AK35</f>
        <v>0</v>
      </c>
      <c r="AL34" s="61">
        <f>AL35</f>
        <v>0</v>
      </c>
      <c r="AM34" s="61">
        <f>AM35</f>
        <v>150000</v>
      </c>
      <c r="AN34" s="61">
        <f>AN35</f>
        <v>0</v>
      </c>
      <c r="AO34" s="61">
        <f>AO35</f>
        <v>130900</v>
      </c>
      <c r="AP34" s="61">
        <f>AP35</f>
        <v>0</v>
      </c>
      <c r="AQ34" s="61">
        <f>AQ35</f>
        <v>0</v>
      </c>
      <c r="AR34" s="61">
        <f>AR35</f>
        <v>0</v>
      </c>
      <c r="AS34" s="61">
        <f>AS35</f>
        <v>310000</v>
      </c>
      <c r="AT34" s="61">
        <f>AT35</f>
        <v>0</v>
      </c>
      <c r="AU34" s="61">
        <f>AU35</f>
        <v>0</v>
      </c>
      <c r="AV34" s="61">
        <f>AV35</f>
        <v>0</v>
      </c>
      <c r="AW34" s="61">
        <f>AW35</f>
        <v>0</v>
      </c>
      <c r="AX34" s="61">
        <f>AX35</f>
        <v>0</v>
      </c>
      <c r="AY34" s="61">
        <f>AY35</f>
        <v>0</v>
      </c>
      <c r="AZ34" s="61">
        <f>AZ35</f>
        <v>0</v>
      </c>
      <c r="BA34" s="61">
        <f>BA35</f>
        <v>0</v>
      </c>
      <c r="BB34" s="61">
        <f>BB35</f>
        <v>0</v>
      </c>
      <c r="BC34" s="61">
        <f>BC35</f>
        <v>0</v>
      </c>
      <c r="BD34" s="61">
        <f>BD35</f>
        <v>0</v>
      </c>
      <c r="BE34" s="61">
        <f>BE35</f>
        <v>0</v>
      </c>
      <c r="BF34" s="61">
        <f>BF35</f>
        <v>0</v>
      </c>
      <c r="BG34" s="61">
        <f>BG35</f>
        <v>0</v>
      </c>
      <c r="BH34" s="61">
        <f>BH35</f>
        <v>0</v>
      </c>
      <c r="BI34" s="61">
        <f>BI35</f>
        <v>0</v>
      </c>
      <c r="BJ34" s="61"/>
      <c r="BK34" s="61"/>
    </row>
    <row r="35" ht="18.75" customHeight="1" spans="1:63">
      <c r="A35" s="58">
        <v>2130104</v>
      </c>
      <c r="B35" s="59" t="e">
        <f>B33+B34</f>
        <v>#VALUE!</v>
      </c>
      <c r="C35" s="61">
        <f>D35+R35+AT35+BF35</f>
        <v>4618971.27</v>
      </c>
      <c r="D35" s="61">
        <f>SUM(E35:Q35)</f>
        <v>3810871.27</v>
      </c>
      <c r="E35" s="61">
        <v>930684</v>
      </c>
      <c r="F35" s="61">
        <v>982920</v>
      </c>
      <c r="G35" s="61">
        <v>1721400</v>
      </c>
      <c r="H35" s="62">
        <v>0</v>
      </c>
      <c r="I35" s="62">
        <v>0</v>
      </c>
      <c r="J35" s="62">
        <v>0</v>
      </c>
      <c r="K35" s="61">
        <v>143565.12</v>
      </c>
      <c r="L35" s="62">
        <v>0</v>
      </c>
      <c r="M35" s="61">
        <v>32302.15</v>
      </c>
      <c r="N35" s="62">
        <v>0</v>
      </c>
      <c r="O35" s="62">
        <v>0</v>
      </c>
      <c r="P35" s="62">
        <v>0</v>
      </c>
      <c r="Q35" s="61">
        <v>0</v>
      </c>
      <c r="R35" s="61">
        <f>SUM(S35:AS35)</f>
        <v>808100</v>
      </c>
      <c r="S35" s="62">
        <v>110000</v>
      </c>
      <c r="T35" s="62">
        <v>50000</v>
      </c>
      <c r="U35" s="62">
        <v>0</v>
      </c>
      <c r="V35" s="62">
        <v>0</v>
      </c>
      <c r="W35" s="62">
        <v>20000</v>
      </c>
      <c r="X35" s="62">
        <v>0</v>
      </c>
      <c r="Y35" s="62">
        <v>0</v>
      </c>
      <c r="Z35" s="62">
        <v>0</v>
      </c>
      <c r="AA35" s="62">
        <v>0</v>
      </c>
      <c r="AB35" s="62">
        <v>0</v>
      </c>
      <c r="AC35" s="62">
        <v>17100</v>
      </c>
      <c r="AD35" s="62">
        <v>9100</v>
      </c>
      <c r="AE35" s="61">
        <v>0</v>
      </c>
      <c r="AF35" s="62">
        <v>0</v>
      </c>
      <c r="AG35" s="62">
        <v>0</v>
      </c>
      <c r="AH35" s="62">
        <v>0</v>
      </c>
      <c r="AI35" s="62">
        <v>11000</v>
      </c>
      <c r="AJ35" s="62">
        <v>0</v>
      </c>
      <c r="AK35" s="62">
        <v>0</v>
      </c>
      <c r="AL35" s="62">
        <v>0</v>
      </c>
      <c r="AM35" s="62">
        <v>150000</v>
      </c>
      <c r="AN35" s="62">
        <v>0</v>
      </c>
      <c r="AO35" s="62">
        <v>130900</v>
      </c>
      <c r="AP35" s="62">
        <v>0</v>
      </c>
      <c r="AQ35" s="62">
        <v>0</v>
      </c>
      <c r="AR35" s="62">
        <v>0</v>
      </c>
      <c r="AS35" s="62">
        <v>310000</v>
      </c>
      <c r="AT35" s="61">
        <f>SUM(AU35:BE35)</f>
        <v>0</v>
      </c>
      <c r="AU35" s="62">
        <v>0</v>
      </c>
      <c r="AV35" s="62">
        <v>0</v>
      </c>
      <c r="AW35" s="62">
        <v>0</v>
      </c>
      <c r="AX35" s="62">
        <v>0</v>
      </c>
      <c r="AY35" s="61">
        <v>0</v>
      </c>
      <c r="AZ35" s="62">
        <v>0</v>
      </c>
      <c r="BA35" s="62">
        <v>0</v>
      </c>
      <c r="BB35" s="61">
        <v>0</v>
      </c>
      <c r="BC35" s="62">
        <v>0</v>
      </c>
      <c r="BD35" s="62">
        <v>0</v>
      </c>
      <c r="BE35" s="61">
        <v>0</v>
      </c>
      <c r="BF35" s="61">
        <f>SUM(BG35:BI35)</f>
        <v>0</v>
      </c>
      <c r="BG35" s="62">
        <v>0</v>
      </c>
      <c r="BH35" s="62">
        <v>0</v>
      </c>
      <c r="BI35" s="62">
        <v>0</v>
      </c>
      <c r="BJ35" s="62"/>
      <c r="BK35" s="62"/>
    </row>
    <row r="36" ht="18.75" customHeight="1" spans="1:63">
      <c r="A36" s="58">
        <v>221</v>
      </c>
      <c r="B36" s="59" t="s">
        <v>362</v>
      </c>
      <c r="C36" s="61">
        <f>D36+R36+AT36+BF36</f>
        <v>554380.56</v>
      </c>
      <c r="D36" s="61">
        <f>SUM(E36:Q36)</f>
        <v>554380.56</v>
      </c>
      <c r="E36" s="61">
        <f>E37</f>
        <v>0</v>
      </c>
      <c r="F36" s="61">
        <f>F37</f>
        <v>0</v>
      </c>
      <c r="G36" s="61">
        <f>G37</f>
        <v>0</v>
      </c>
      <c r="H36" s="61">
        <f>H37</f>
        <v>0</v>
      </c>
      <c r="I36" s="61">
        <f>I37</f>
        <v>0</v>
      </c>
      <c r="J36" s="61">
        <f>J37</f>
        <v>0</v>
      </c>
      <c r="K36" s="61">
        <f>K37</f>
        <v>0</v>
      </c>
      <c r="L36" s="61">
        <f>L37</f>
        <v>0</v>
      </c>
      <c r="M36" s="61">
        <f>M37</f>
        <v>0</v>
      </c>
      <c r="N36" s="61">
        <f>N37</f>
        <v>554380.56</v>
      </c>
      <c r="O36" s="61">
        <f>O37</f>
        <v>0</v>
      </c>
      <c r="P36" s="61">
        <f>P37</f>
        <v>0</v>
      </c>
      <c r="Q36" s="61">
        <f>Q37</f>
        <v>0</v>
      </c>
      <c r="R36" s="61">
        <f>R37</f>
        <v>0</v>
      </c>
      <c r="S36" s="61">
        <f>S37</f>
        <v>0</v>
      </c>
      <c r="T36" s="61">
        <f>T37</f>
        <v>0</v>
      </c>
      <c r="U36" s="61">
        <f>U37</f>
        <v>0</v>
      </c>
      <c r="V36" s="61">
        <f>V37</f>
        <v>0</v>
      </c>
      <c r="W36" s="61">
        <f>W37</f>
        <v>0</v>
      </c>
      <c r="X36" s="61">
        <f>X37</f>
        <v>0</v>
      </c>
      <c r="Y36" s="61">
        <f>Y37</f>
        <v>0</v>
      </c>
      <c r="Z36" s="61">
        <f>Z37</f>
        <v>0</v>
      </c>
      <c r="AA36" s="61">
        <f>AA37</f>
        <v>0</v>
      </c>
      <c r="AB36" s="61">
        <f>AB37</f>
        <v>0</v>
      </c>
      <c r="AC36" s="61">
        <f>AC37</f>
        <v>0</v>
      </c>
      <c r="AD36" s="61">
        <f>AD37</f>
        <v>0</v>
      </c>
      <c r="AE36" s="61">
        <f>AE37</f>
        <v>0</v>
      </c>
      <c r="AF36" s="61">
        <f>AF37</f>
        <v>0</v>
      </c>
      <c r="AG36" s="61">
        <f>AG37</f>
        <v>0</v>
      </c>
      <c r="AH36" s="61">
        <f>AH37</f>
        <v>0</v>
      </c>
      <c r="AI36" s="61">
        <f>AI37</f>
        <v>0</v>
      </c>
      <c r="AJ36" s="61">
        <f>AJ37</f>
        <v>0</v>
      </c>
      <c r="AK36" s="61">
        <f>AK37</f>
        <v>0</v>
      </c>
      <c r="AL36" s="61">
        <f>AL37</f>
        <v>0</v>
      </c>
      <c r="AM36" s="61">
        <f>AM37</f>
        <v>0</v>
      </c>
      <c r="AN36" s="61">
        <f>AN37</f>
        <v>0</v>
      </c>
      <c r="AO36" s="61">
        <f>AO37</f>
        <v>0</v>
      </c>
      <c r="AP36" s="61">
        <f>AP37</f>
        <v>0</v>
      </c>
      <c r="AQ36" s="61">
        <f>AQ37</f>
        <v>0</v>
      </c>
      <c r="AR36" s="61">
        <f>AR37</f>
        <v>0</v>
      </c>
      <c r="AS36" s="61">
        <f>AS37</f>
        <v>0</v>
      </c>
      <c r="AT36" s="61">
        <f>AT37</f>
        <v>0</v>
      </c>
      <c r="AU36" s="61">
        <f>AU37</f>
        <v>0</v>
      </c>
      <c r="AV36" s="61">
        <f>AV37</f>
        <v>0</v>
      </c>
      <c r="AW36" s="61">
        <f>AW37</f>
        <v>0</v>
      </c>
      <c r="AX36" s="61">
        <f>AX37</f>
        <v>0</v>
      </c>
      <c r="AY36" s="61">
        <f>AY37</f>
        <v>0</v>
      </c>
      <c r="AZ36" s="61">
        <f>AZ37</f>
        <v>0</v>
      </c>
      <c r="BA36" s="61">
        <f>BA37</f>
        <v>0</v>
      </c>
      <c r="BB36" s="61">
        <f>BB37</f>
        <v>0</v>
      </c>
      <c r="BC36" s="61">
        <f>BC37</f>
        <v>0</v>
      </c>
      <c r="BD36" s="61">
        <f>BD37</f>
        <v>0</v>
      </c>
      <c r="BE36" s="61">
        <f>BE37</f>
        <v>0</v>
      </c>
      <c r="BF36" s="61">
        <f>BF37</f>
        <v>0</v>
      </c>
      <c r="BG36" s="61">
        <f>BG37</f>
        <v>0</v>
      </c>
      <c r="BH36" s="61">
        <f>BH37</f>
        <v>0</v>
      </c>
      <c r="BI36" s="61">
        <f>BI37</f>
        <v>0</v>
      </c>
      <c r="BJ36" s="61"/>
      <c r="BK36" s="61"/>
    </row>
    <row r="37" ht="18.75" customHeight="1" spans="1:63">
      <c r="A37" s="58">
        <v>22102</v>
      </c>
      <c r="B37" s="59" t="s">
        <v>370</v>
      </c>
      <c r="C37" s="61">
        <f>D37+R37+AT37+BF37</f>
        <v>554380.56</v>
      </c>
      <c r="D37" s="61">
        <f>SUM(E37:Q37)</f>
        <v>554380.56</v>
      </c>
      <c r="E37" s="61">
        <f>E38</f>
        <v>0</v>
      </c>
      <c r="F37" s="61">
        <f>F38</f>
        <v>0</v>
      </c>
      <c r="G37" s="61">
        <f>G38</f>
        <v>0</v>
      </c>
      <c r="H37" s="61">
        <f>H38</f>
        <v>0</v>
      </c>
      <c r="I37" s="61">
        <f>I38</f>
        <v>0</v>
      </c>
      <c r="J37" s="61">
        <f>J38</f>
        <v>0</v>
      </c>
      <c r="K37" s="61">
        <f>K38</f>
        <v>0</v>
      </c>
      <c r="L37" s="61">
        <f>L38</f>
        <v>0</v>
      </c>
      <c r="M37" s="61">
        <f>M38</f>
        <v>0</v>
      </c>
      <c r="N37" s="61">
        <f>N38</f>
        <v>554380.56</v>
      </c>
      <c r="O37" s="61">
        <f>O38</f>
        <v>0</v>
      </c>
      <c r="P37" s="61">
        <f>P38</f>
        <v>0</v>
      </c>
      <c r="Q37" s="61">
        <f>Q38</f>
        <v>0</v>
      </c>
      <c r="R37" s="61">
        <f>R38</f>
        <v>0</v>
      </c>
      <c r="S37" s="61">
        <f>S38</f>
        <v>0</v>
      </c>
      <c r="T37" s="61">
        <f>T38</f>
        <v>0</v>
      </c>
      <c r="U37" s="61">
        <f>U38</f>
        <v>0</v>
      </c>
      <c r="V37" s="61">
        <f>V38</f>
        <v>0</v>
      </c>
      <c r="W37" s="61">
        <f>W38</f>
        <v>0</v>
      </c>
      <c r="X37" s="61">
        <f>X38</f>
        <v>0</v>
      </c>
      <c r="Y37" s="61">
        <f>Y38</f>
        <v>0</v>
      </c>
      <c r="Z37" s="61">
        <f>Z38</f>
        <v>0</v>
      </c>
      <c r="AA37" s="61">
        <f>AA38</f>
        <v>0</v>
      </c>
      <c r="AB37" s="61">
        <f>AB38</f>
        <v>0</v>
      </c>
      <c r="AC37" s="61">
        <f>AC38</f>
        <v>0</v>
      </c>
      <c r="AD37" s="61">
        <f>AD38</f>
        <v>0</v>
      </c>
      <c r="AE37" s="61">
        <f>AE38</f>
        <v>0</v>
      </c>
      <c r="AF37" s="61">
        <f>AF38</f>
        <v>0</v>
      </c>
      <c r="AG37" s="61">
        <f>AG38</f>
        <v>0</v>
      </c>
      <c r="AH37" s="61">
        <f>AH38</f>
        <v>0</v>
      </c>
      <c r="AI37" s="61">
        <f>AI38</f>
        <v>0</v>
      </c>
      <c r="AJ37" s="61">
        <f>AJ38</f>
        <v>0</v>
      </c>
      <c r="AK37" s="61">
        <f>AK38</f>
        <v>0</v>
      </c>
      <c r="AL37" s="61">
        <f>AL38</f>
        <v>0</v>
      </c>
      <c r="AM37" s="61">
        <f>AM38</f>
        <v>0</v>
      </c>
      <c r="AN37" s="61">
        <f>AN38</f>
        <v>0</v>
      </c>
      <c r="AO37" s="61">
        <f>AO38</f>
        <v>0</v>
      </c>
      <c r="AP37" s="61">
        <f>AP38</f>
        <v>0</v>
      </c>
      <c r="AQ37" s="61">
        <f>AQ38</f>
        <v>0</v>
      </c>
      <c r="AR37" s="61">
        <f>AR38</f>
        <v>0</v>
      </c>
      <c r="AS37" s="61">
        <f>AS38</f>
        <v>0</v>
      </c>
      <c r="AT37" s="61">
        <f>AT38</f>
        <v>0</v>
      </c>
      <c r="AU37" s="61">
        <f>AU38</f>
        <v>0</v>
      </c>
      <c r="AV37" s="61">
        <f>AV38</f>
        <v>0</v>
      </c>
      <c r="AW37" s="61">
        <f>AW38</f>
        <v>0</v>
      </c>
      <c r="AX37" s="61">
        <f>AX38</f>
        <v>0</v>
      </c>
      <c r="AY37" s="61">
        <f>AY38</f>
        <v>0</v>
      </c>
      <c r="AZ37" s="61">
        <f>AZ38</f>
        <v>0</v>
      </c>
      <c r="BA37" s="61">
        <f>BA38</f>
        <v>0</v>
      </c>
      <c r="BB37" s="61">
        <f>BB38</f>
        <v>0</v>
      </c>
      <c r="BC37" s="61">
        <f>BC38</f>
        <v>0</v>
      </c>
      <c r="BD37" s="61">
        <f>BD38</f>
        <v>0</v>
      </c>
      <c r="BE37" s="61">
        <f>BE38</f>
        <v>0</v>
      </c>
      <c r="BF37" s="61">
        <f>BF38</f>
        <v>0</v>
      </c>
      <c r="BG37" s="61">
        <f>BG38</f>
        <v>0</v>
      </c>
      <c r="BH37" s="61">
        <f>BH38</f>
        <v>0</v>
      </c>
      <c r="BI37" s="61">
        <f>BI38</f>
        <v>0</v>
      </c>
      <c r="BJ37" s="61"/>
      <c r="BK37" s="61"/>
    </row>
    <row r="38" ht="18.75" customHeight="1" spans="1:63">
      <c r="A38" s="63">
        <v>2210201</v>
      </c>
      <c r="B38" s="64" t="s">
        <v>371</v>
      </c>
      <c r="C38" s="65">
        <f>D38+R38+AT38+BF38</f>
        <v>554380.56</v>
      </c>
      <c r="D38" s="65">
        <f>SUM(E38:Q38)</f>
        <v>554380.56</v>
      </c>
      <c r="E38" s="66">
        <v>0</v>
      </c>
      <c r="F38" s="66">
        <v>0</v>
      </c>
      <c r="G38" s="66">
        <v>0</v>
      </c>
      <c r="H38" s="66">
        <v>0</v>
      </c>
      <c r="I38" s="66">
        <v>0</v>
      </c>
      <c r="J38" s="66">
        <v>0</v>
      </c>
      <c r="K38" s="66">
        <v>0</v>
      </c>
      <c r="L38" s="66">
        <v>0</v>
      </c>
      <c r="M38" s="66">
        <v>0</v>
      </c>
      <c r="N38" s="65">
        <v>554380.56</v>
      </c>
      <c r="O38" s="66">
        <v>0</v>
      </c>
      <c r="P38" s="66">
        <v>0</v>
      </c>
      <c r="Q38" s="66">
        <v>0</v>
      </c>
      <c r="R38" s="65">
        <f>SUM(S38:AS38)</f>
        <v>0</v>
      </c>
      <c r="S38" s="66">
        <v>0</v>
      </c>
      <c r="T38" s="66">
        <v>0</v>
      </c>
      <c r="U38" s="66">
        <v>0</v>
      </c>
      <c r="V38" s="66">
        <v>0</v>
      </c>
      <c r="W38" s="66">
        <v>0</v>
      </c>
      <c r="X38" s="66">
        <v>0</v>
      </c>
      <c r="Y38" s="66">
        <v>0</v>
      </c>
      <c r="Z38" s="66">
        <v>0</v>
      </c>
      <c r="AA38" s="66">
        <v>0</v>
      </c>
      <c r="AB38" s="66">
        <v>0</v>
      </c>
      <c r="AC38" s="66">
        <v>0</v>
      </c>
      <c r="AD38" s="66">
        <v>0</v>
      </c>
      <c r="AE38" s="66">
        <v>0</v>
      </c>
      <c r="AF38" s="66">
        <v>0</v>
      </c>
      <c r="AG38" s="66">
        <v>0</v>
      </c>
      <c r="AH38" s="66">
        <v>0</v>
      </c>
      <c r="AI38" s="66">
        <v>0</v>
      </c>
      <c r="AJ38" s="66">
        <v>0</v>
      </c>
      <c r="AK38" s="66">
        <v>0</v>
      </c>
      <c r="AL38" s="66">
        <v>0</v>
      </c>
      <c r="AM38" s="66">
        <v>0</v>
      </c>
      <c r="AN38" s="66">
        <v>0</v>
      </c>
      <c r="AO38" s="66">
        <v>0</v>
      </c>
      <c r="AP38" s="66">
        <v>0</v>
      </c>
      <c r="AQ38" s="66">
        <v>0</v>
      </c>
      <c r="AR38" s="66">
        <v>0</v>
      </c>
      <c r="AS38" s="66">
        <v>0</v>
      </c>
      <c r="AT38" s="65">
        <f>SUM(AU38:BE38)</f>
        <v>0</v>
      </c>
      <c r="AU38" s="66">
        <v>0</v>
      </c>
      <c r="AV38" s="66">
        <v>0</v>
      </c>
      <c r="AW38" s="66">
        <v>0</v>
      </c>
      <c r="AX38" s="66">
        <v>0</v>
      </c>
      <c r="AY38" s="66">
        <v>0</v>
      </c>
      <c r="AZ38" s="66">
        <v>0</v>
      </c>
      <c r="BA38" s="66">
        <v>0</v>
      </c>
      <c r="BB38" s="66">
        <v>0</v>
      </c>
      <c r="BC38" s="66">
        <v>0</v>
      </c>
      <c r="BD38" s="66">
        <v>0</v>
      </c>
      <c r="BE38" s="66">
        <v>0</v>
      </c>
      <c r="BF38" s="65">
        <f>SUM(BG38:BI38)</f>
        <v>0</v>
      </c>
      <c r="BG38" s="66">
        <v>0</v>
      </c>
      <c r="BH38" s="66">
        <v>0</v>
      </c>
      <c r="BI38" s="66">
        <v>0</v>
      </c>
      <c r="BJ38" s="66"/>
      <c r="BK38" s="66"/>
    </row>
    <row r="39" ht="18.75" customHeight="1" spans="1:63">
      <c r="A39" s="67">
        <v>224</v>
      </c>
      <c r="B39" s="68" t="s">
        <v>466</v>
      </c>
      <c r="C39" s="69">
        <f>D39+R39+AT39+BF39</f>
        <v>258441.98</v>
      </c>
      <c r="D39" s="69">
        <f>SUM(E39:Q39)</f>
        <v>214241.98</v>
      </c>
      <c r="E39" s="69">
        <f>E40</f>
        <v>54168</v>
      </c>
      <c r="F39" s="69">
        <f>F40</f>
        <v>59124</v>
      </c>
      <c r="G39" s="69">
        <f>G40</f>
        <v>90600</v>
      </c>
      <c r="H39" s="69">
        <f>H40</f>
        <v>0</v>
      </c>
      <c r="I39" s="69">
        <f>I40</f>
        <v>0</v>
      </c>
      <c r="J39" s="69">
        <f>J40</f>
        <v>0</v>
      </c>
      <c r="K39" s="69">
        <f>K40</f>
        <v>8448.96</v>
      </c>
      <c r="L39" s="69">
        <f>L40</f>
        <v>0</v>
      </c>
      <c r="M39" s="69">
        <f>M40</f>
        <v>1901.02</v>
      </c>
      <c r="N39" s="69">
        <f>N40</f>
        <v>0</v>
      </c>
      <c r="O39" s="69">
        <f>O40</f>
        <v>0</v>
      </c>
      <c r="P39" s="69">
        <f>P40</f>
        <v>0</v>
      </c>
      <c r="Q39" s="69">
        <f>Q40</f>
        <v>0</v>
      </c>
      <c r="R39" s="69">
        <f>R40</f>
        <v>44200</v>
      </c>
      <c r="S39" s="69">
        <f>S40</f>
        <v>0</v>
      </c>
      <c r="T39" s="69">
        <f>T40</f>
        <v>0</v>
      </c>
      <c r="U39" s="69">
        <f>U40</f>
        <v>0</v>
      </c>
      <c r="V39" s="69">
        <f>V40</f>
        <v>17800</v>
      </c>
      <c r="W39" s="69">
        <f>W40</f>
        <v>20000</v>
      </c>
      <c r="X39" s="69">
        <f>X40</f>
        <v>0</v>
      </c>
      <c r="Y39" s="69">
        <f>Y40</f>
        <v>0</v>
      </c>
      <c r="Z39" s="69">
        <f>Z40</f>
        <v>0</v>
      </c>
      <c r="AA39" s="69">
        <f>AA40</f>
        <v>0</v>
      </c>
      <c r="AB39" s="69">
        <f>AB40</f>
        <v>0</v>
      </c>
      <c r="AC39" s="69">
        <f>AC40</f>
        <v>4200</v>
      </c>
      <c r="AD39" s="69">
        <f>AD40</f>
        <v>2200</v>
      </c>
      <c r="AE39" s="69">
        <f>AE40</f>
        <v>0</v>
      </c>
      <c r="AF39" s="69">
        <f>AF40</f>
        <v>0</v>
      </c>
      <c r="AG39" s="69">
        <f>AG40</f>
        <v>0</v>
      </c>
      <c r="AH39" s="69">
        <f>AH40</f>
        <v>0</v>
      </c>
      <c r="AI39" s="69">
        <f>AI40</f>
        <v>0</v>
      </c>
      <c r="AJ39" s="69">
        <f>AJ40</f>
        <v>0</v>
      </c>
      <c r="AK39" s="69">
        <f>AK40</f>
        <v>0</v>
      </c>
      <c r="AL39" s="69">
        <f>AL40</f>
        <v>0</v>
      </c>
      <c r="AM39" s="69">
        <f>AM40</f>
        <v>0</v>
      </c>
      <c r="AN39" s="69">
        <f>AN40</f>
        <v>0</v>
      </c>
      <c r="AO39" s="69">
        <f>AO40</f>
        <v>0</v>
      </c>
      <c r="AP39" s="69">
        <f>AP40</f>
        <v>0</v>
      </c>
      <c r="AQ39" s="69">
        <f>AQ40</f>
        <v>0</v>
      </c>
      <c r="AR39" s="69">
        <f>AR40</f>
        <v>0</v>
      </c>
      <c r="AS39" s="69">
        <f>AS40</f>
        <v>0</v>
      </c>
      <c r="AT39" s="69">
        <f>AT40</f>
        <v>0</v>
      </c>
      <c r="AU39" s="69">
        <f>AU40</f>
        <v>0</v>
      </c>
      <c r="AV39" s="69">
        <f>AV40</f>
        <v>0</v>
      </c>
      <c r="AW39" s="69">
        <f>AW40</f>
        <v>0</v>
      </c>
      <c r="AX39" s="69">
        <f>AX40</f>
        <v>0</v>
      </c>
      <c r="AY39" s="69">
        <f>AY40</f>
        <v>0</v>
      </c>
      <c r="AZ39" s="69">
        <f>AZ40</f>
        <v>0</v>
      </c>
      <c r="BA39" s="69">
        <f>BA40</f>
        <v>0</v>
      </c>
      <c r="BB39" s="69">
        <f>BB40</f>
        <v>0</v>
      </c>
      <c r="BC39" s="69">
        <f>BC40</f>
        <v>0</v>
      </c>
      <c r="BD39" s="69">
        <f>BD40</f>
        <v>0</v>
      </c>
      <c r="BE39" s="69">
        <f>BE40</f>
        <v>0</v>
      </c>
      <c r="BF39" s="69">
        <f>BF40</f>
        <v>0</v>
      </c>
      <c r="BG39" s="69">
        <f>BG40</f>
        <v>0</v>
      </c>
      <c r="BH39" s="69">
        <f>BH40</f>
        <v>0</v>
      </c>
      <c r="BI39" s="69">
        <f>BI40</f>
        <v>0</v>
      </c>
      <c r="BJ39" s="92"/>
      <c r="BK39" s="92"/>
    </row>
    <row r="40" ht="18.75" customHeight="1" spans="1:63">
      <c r="A40" s="67">
        <v>22401</v>
      </c>
      <c r="B40" s="68" t="s">
        <v>467</v>
      </c>
      <c r="C40" s="69">
        <f>D40+R40+AT40+BF40</f>
        <v>258441.98</v>
      </c>
      <c r="D40" s="69">
        <f>SUM(E40:Q40)</f>
        <v>214241.98</v>
      </c>
      <c r="E40" s="69">
        <f>E41</f>
        <v>54168</v>
      </c>
      <c r="F40" s="69">
        <f>F41</f>
        <v>59124</v>
      </c>
      <c r="G40" s="69">
        <f>G41</f>
        <v>90600</v>
      </c>
      <c r="H40" s="69">
        <f>H41</f>
        <v>0</v>
      </c>
      <c r="I40" s="69">
        <f>I41</f>
        <v>0</v>
      </c>
      <c r="J40" s="69">
        <f>J41</f>
        <v>0</v>
      </c>
      <c r="K40" s="69">
        <f>K41</f>
        <v>8448.96</v>
      </c>
      <c r="L40" s="69">
        <f>L41</f>
        <v>0</v>
      </c>
      <c r="M40" s="69">
        <f>M41</f>
        <v>1901.02</v>
      </c>
      <c r="N40" s="69">
        <f>N41</f>
        <v>0</v>
      </c>
      <c r="O40" s="69">
        <f>O41</f>
        <v>0</v>
      </c>
      <c r="P40" s="69">
        <f>P41</f>
        <v>0</v>
      </c>
      <c r="Q40" s="69">
        <f>Q41</f>
        <v>0</v>
      </c>
      <c r="R40" s="69">
        <f>R41</f>
        <v>44200</v>
      </c>
      <c r="S40" s="69">
        <f>S41</f>
        <v>0</v>
      </c>
      <c r="T40" s="69">
        <f>T41</f>
        <v>0</v>
      </c>
      <c r="U40" s="69">
        <f>U41</f>
        <v>0</v>
      </c>
      <c r="V40" s="69">
        <f>V41</f>
        <v>17800</v>
      </c>
      <c r="W40" s="69">
        <f>W41</f>
        <v>20000</v>
      </c>
      <c r="X40" s="69">
        <f>X41</f>
        <v>0</v>
      </c>
      <c r="Y40" s="69">
        <f>Y41</f>
        <v>0</v>
      </c>
      <c r="Z40" s="69">
        <f>Z41</f>
        <v>0</v>
      </c>
      <c r="AA40" s="69">
        <f>AA41</f>
        <v>0</v>
      </c>
      <c r="AB40" s="69">
        <f>AB41</f>
        <v>0</v>
      </c>
      <c r="AC40" s="69">
        <f>AC41</f>
        <v>4200</v>
      </c>
      <c r="AD40" s="69">
        <f>AD41</f>
        <v>2200</v>
      </c>
      <c r="AE40" s="69">
        <f>AE41</f>
        <v>0</v>
      </c>
      <c r="AF40" s="69">
        <f>AF41</f>
        <v>0</v>
      </c>
      <c r="AG40" s="69">
        <f>AG41</f>
        <v>0</v>
      </c>
      <c r="AH40" s="69">
        <f>AH41</f>
        <v>0</v>
      </c>
      <c r="AI40" s="69">
        <f>AI41</f>
        <v>0</v>
      </c>
      <c r="AJ40" s="69">
        <f>AJ41</f>
        <v>0</v>
      </c>
      <c r="AK40" s="69">
        <f>AK41</f>
        <v>0</v>
      </c>
      <c r="AL40" s="69">
        <f>AL41</f>
        <v>0</v>
      </c>
      <c r="AM40" s="69">
        <f>AM41</f>
        <v>0</v>
      </c>
      <c r="AN40" s="69">
        <f>AN41</f>
        <v>0</v>
      </c>
      <c r="AO40" s="69">
        <f>AO41</f>
        <v>0</v>
      </c>
      <c r="AP40" s="69">
        <f>AP41</f>
        <v>0</v>
      </c>
      <c r="AQ40" s="69">
        <f>AQ41</f>
        <v>0</v>
      </c>
      <c r="AR40" s="69">
        <f>AR41</f>
        <v>0</v>
      </c>
      <c r="AS40" s="69">
        <f>AS41</f>
        <v>0</v>
      </c>
      <c r="AT40" s="69">
        <f>AT41</f>
        <v>0</v>
      </c>
      <c r="AU40" s="69">
        <f>AU41</f>
        <v>0</v>
      </c>
      <c r="AV40" s="69">
        <f>AV41</f>
        <v>0</v>
      </c>
      <c r="AW40" s="69">
        <f>AW41</f>
        <v>0</v>
      </c>
      <c r="AX40" s="69">
        <f>AX41</f>
        <v>0</v>
      </c>
      <c r="AY40" s="69">
        <f>AY41</f>
        <v>0</v>
      </c>
      <c r="AZ40" s="69">
        <f>AZ41</f>
        <v>0</v>
      </c>
      <c r="BA40" s="69">
        <f>BA41</f>
        <v>0</v>
      </c>
      <c r="BB40" s="69">
        <f>BB41</f>
        <v>0</v>
      </c>
      <c r="BC40" s="69">
        <f>BC41</f>
        <v>0</v>
      </c>
      <c r="BD40" s="69">
        <f>BD41</f>
        <v>0</v>
      </c>
      <c r="BE40" s="69">
        <f>BE41</f>
        <v>0</v>
      </c>
      <c r="BF40" s="69">
        <f>BF41</f>
        <v>0</v>
      </c>
      <c r="BG40" s="69">
        <f>BG41</f>
        <v>0</v>
      </c>
      <c r="BH40" s="69">
        <f>BH41</f>
        <v>0</v>
      </c>
      <c r="BI40" s="69">
        <f>BI41</f>
        <v>0</v>
      </c>
      <c r="BJ40" s="92"/>
      <c r="BK40" s="92"/>
    </row>
    <row r="41" ht="18.75" customHeight="1" spans="1:63">
      <c r="A41" s="67">
        <v>2240101</v>
      </c>
      <c r="B41" s="68" t="s">
        <v>468</v>
      </c>
      <c r="C41" s="69">
        <f>D41+R41+AT41+BF41</f>
        <v>258441.98</v>
      </c>
      <c r="D41" s="69">
        <f>SUM(E41:Q41)</f>
        <v>214241.98</v>
      </c>
      <c r="E41" s="74">
        <v>54168</v>
      </c>
      <c r="F41" s="74">
        <v>59124</v>
      </c>
      <c r="G41" s="74">
        <v>90600</v>
      </c>
      <c r="H41" s="70">
        <v>0</v>
      </c>
      <c r="I41" s="70">
        <v>0</v>
      </c>
      <c r="J41" s="70">
        <v>0</v>
      </c>
      <c r="K41" s="74">
        <v>8448.96</v>
      </c>
      <c r="L41" s="70">
        <v>0</v>
      </c>
      <c r="M41" s="74">
        <v>1901.02</v>
      </c>
      <c r="N41" s="70">
        <v>0</v>
      </c>
      <c r="O41" s="70">
        <v>0</v>
      </c>
      <c r="P41" s="70">
        <v>0</v>
      </c>
      <c r="Q41" s="70">
        <v>0</v>
      </c>
      <c r="R41" s="69">
        <f>SUM(S41:AS41)</f>
        <v>44200</v>
      </c>
      <c r="S41" s="70">
        <v>0</v>
      </c>
      <c r="T41" s="70">
        <v>0</v>
      </c>
      <c r="U41" s="70">
        <v>0</v>
      </c>
      <c r="V41" s="70">
        <v>17800</v>
      </c>
      <c r="W41" s="70">
        <v>20000</v>
      </c>
      <c r="X41" s="70">
        <v>0</v>
      </c>
      <c r="Y41" s="70">
        <v>0</v>
      </c>
      <c r="Z41" s="70">
        <v>0</v>
      </c>
      <c r="AA41" s="70">
        <v>0</v>
      </c>
      <c r="AB41" s="70">
        <v>0</v>
      </c>
      <c r="AC41" s="70">
        <v>4200</v>
      </c>
      <c r="AD41" s="70">
        <v>2200</v>
      </c>
      <c r="AE41" s="70">
        <v>0</v>
      </c>
      <c r="AF41" s="70">
        <v>0</v>
      </c>
      <c r="AG41" s="70">
        <v>0</v>
      </c>
      <c r="AH41" s="70">
        <v>0</v>
      </c>
      <c r="AI41" s="70">
        <v>0</v>
      </c>
      <c r="AJ41" s="70">
        <v>0</v>
      </c>
      <c r="AK41" s="70">
        <v>0</v>
      </c>
      <c r="AL41" s="70">
        <v>0</v>
      </c>
      <c r="AM41" s="70">
        <v>0</v>
      </c>
      <c r="AN41" s="70">
        <v>0</v>
      </c>
      <c r="AO41" s="70">
        <v>0</v>
      </c>
      <c r="AP41" s="70">
        <v>0</v>
      </c>
      <c r="AQ41" s="70">
        <v>0</v>
      </c>
      <c r="AR41" s="70">
        <v>0</v>
      </c>
      <c r="AS41" s="70">
        <v>0</v>
      </c>
      <c r="AT41" s="69">
        <f>SUM(AU41:BE41)</f>
        <v>0</v>
      </c>
      <c r="AU41" s="70">
        <v>0</v>
      </c>
      <c r="AV41" s="70">
        <v>0</v>
      </c>
      <c r="AW41" s="70">
        <v>0</v>
      </c>
      <c r="AX41" s="70">
        <v>0</v>
      </c>
      <c r="AY41" s="70">
        <v>0</v>
      </c>
      <c r="AZ41" s="70">
        <v>0</v>
      </c>
      <c r="BA41" s="70">
        <v>0</v>
      </c>
      <c r="BB41" s="70">
        <v>0</v>
      </c>
      <c r="BC41" s="70">
        <v>0</v>
      </c>
      <c r="BD41" s="70">
        <v>0</v>
      </c>
      <c r="BE41" s="70">
        <v>0</v>
      </c>
      <c r="BF41" s="69">
        <f>SUM(BG41:BI41)</f>
        <v>0</v>
      </c>
      <c r="BG41" s="70">
        <v>0</v>
      </c>
      <c r="BH41" s="70">
        <v>0</v>
      </c>
      <c r="BI41" s="70">
        <v>0</v>
      </c>
      <c r="BJ41" s="93"/>
      <c r="BK41" s="93"/>
    </row>
    <row r="42" ht="18.75" customHeight="1" spans="1:63">
      <c r="A42" s="75"/>
      <c r="B42" s="76" t="s">
        <v>386</v>
      </c>
      <c r="C42" s="73">
        <f>D42+R42+AT42+BF42</f>
        <v>14972634.5</v>
      </c>
      <c r="D42" s="73">
        <f>SUM(E42:Q42)</f>
        <v>11251574.5</v>
      </c>
      <c r="E42" s="73">
        <f>E6+E11+E14+E17+E25+E30+E33+E36+E39</f>
        <v>2372592</v>
      </c>
      <c r="F42" s="73">
        <f>F6+F11+F14+F17+F25+F30+F33+F36+F39</f>
        <v>2455044</v>
      </c>
      <c r="G42" s="73">
        <f>G6+G11+G14+G17+G25+G30+G33+G36+G39</f>
        <v>4105902</v>
      </c>
      <c r="H42" s="73">
        <f>H6+H11+H14+H17+H25+H30+H33+H36+H39</f>
        <v>0</v>
      </c>
      <c r="I42" s="73">
        <f>I6+I11+I14+I17+I25+I30+I33+I36+I39</f>
        <v>923967.6</v>
      </c>
      <c r="J42" s="73">
        <f>J6+J11+J14+J17+J25+J30+J33+J36+J39</f>
        <v>79795.2</v>
      </c>
      <c r="K42" s="73">
        <f>K6+K11+K14+K17+K25+K30+K33+K36+K39</f>
        <v>369587.04</v>
      </c>
      <c r="L42" s="73">
        <f>L6+L11+L14+L17+L25+L30+L33+L36+L39</f>
        <v>175149</v>
      </c>
      <c r="M42" s="73">
        <f>M6+M11+M14+M17+M25+M30+M33+M36+M39</f>
        <v>83157.1</v>
      </c>
      <c r="N42" s="73">
        <f>N6+N11+N14+N17+N25+N30+N33+N36+N39</f>
        <v>554380.56</v>
      </c>
      <c r="O42" s="73">
        <f>O6+O11+O14+O17+O25+O30+O33+O36+O39</f>
        <v>0</v>
      </c>
      <c r="P42" s="73">
        <f>P6+P11+P14+P17+P25+P30+P33+P36+P39</f>
        <v>0</v>
      </c>
      <c r="Q42" s="73">
        <f>Q6+Q11+Q14+Q17+Q25+Q30+Q33+Q36+Q39</f>
        <v>132000</v>
      </c>
      <c r="R42" s="73">
        <f>SUM(S42:AS42)</f>
        <v>3301500</v>
      </c>
      <c r="S42" s="73">
        <f>S6+S11+S14+S17+S25+S30+S33+S36+S39</f>
        <v>469300</v>
      </c>
      <c r="T42" s="73">
        <f>T6+T11+T14+T17+T25+T30+T33+T36+T39</f>
        <v>100000</v>
      </c>
      <c r="U42" s="73">
        <f>U6+U11+U14+U17+U25+U30+U33+U36+U39</f>
        <v>0</v>
      </c>
      <c r="V42" s="73">
        <f>V6+V11+V14+V17+V25+V30+V33+V36+V39</f>
        <v>44300</v>
      </c>
      <c r="W42" s="73">
        <f>W6+W11+W14+W17+W25+W30+W33+W36+W39</f>
        <v>217700</v>
      </c>
      <c r="X42" s="73">
        <f>X6+X11+X14+X17+X25+X30+X33+X36+X39</f>
        <v>0</v>
      </c>
      <c r="Y42" s="73">
        <f>Y6+Y11+Y14+Y17+Y25+Y30+Y33+Y36+Y39</f>
        <v>0</v>
      </c>
      <c r="Z42" s="73">
        <f>Z6+Z11+Z14+Z17+Z25+Z30+Z33+Z36+Z39</f>
        <v>0</v>
      </c>
      <c r="AA42" s="73">
        <f>AA6+AA11+AA14+AA17+AA25+AA30+AA33+AA36+AA39</f>
        <v>50000</v>
      </c>
      <c r="AB42" s="73">
        <f>AB6+AB11+AB14+AB17+AB25+AB30+AB33+AB36+AB39</f>
        <v>0</v>
      </c>
      <c r="AC42" s="73">
        <f>AC6+AC11+AC14+AC17+AC25+AC30+AC33+AC36+AC39</f>
        <v>85700</v>
      </c>
      <c r="AD42" s="73">
        <f>AD6+AD11+AD14+AD17+AD25+AD30+AD33+AD36+AD39</f>
        <v>44200</v>
      </c>
      <c r="AE42" s="73">
        <f>AE6+AE11+AE14+AE17+AE25+AE30+AE33+AE36+AE39</f>
        <v>207600</v>
      </c>
      <c r="AF42" s="73">
        <f>AF6+AF11+AF14+AF17+AF25+AF30+AF33+AF36+AF39</f>
        <v>0</v>
      </c>
      <c r="AG42" s="73">
        <f>AG6+AG11+AG14+AG17+AG25+AG30+AG33+AG36+AG39</f>
        <v>100000</v>
      </c>
      <c r="AH42" s="73">
        <f>AH6+AH11+AH14+AH17+AH25+AH30+AH33+AH36+AH39</f>
        <v>160000</v>
      </c>
      <c r="AI42" s="73">
        <f>AI6+AI11+AI14+AI17+AI25+AI30+AI33+AI36+AI39</f>
        <v>11000</v>
      </c>
      <c r="AJ42" s="73">
        <f>AJ6+AJ11+AJ14+AJ17+AJ25+AJ30+AJ33+AJ36+AJ39</f>
        <v>0</v>
      </c>
      <c r="AK42" s="73">
        <f>AK6+AK11+AK14+AK17+AK25+AK30+AK33+AK36+AK39</f>
        <v>0</v>
      </c>
      <c r="AL42" s="73">
        <f>AL6+AL11+AL14+AL17+AL25+AL30+AL33+AL36+AL39</f>
        <v>0</v>
      </c>
      <c r="AM42" s="73">
        <f>AM6+AM11+AM14+AM17+AM25+AM30+AM33+AM36+AM39</f>
        <v>400000</v>
      </c>
      <c r="AN42" s="73">
        <f>AN6+AN11+AN14+AN17+AN25+AN30+AN33+AN36+AN39</f>
        <v>0</v>
      </c>
      <c r="AO42" s="73">
        <f>AO6+AO11+AO14+AO17+AO25+AO30+AO33+AO36+AO39</f>
        <v>571700</v>
      </c>
      <c r="AP42" s="73">
        <f>AP6+AP11+AP14+AP17+AP25+AP30+AP33+AP36+AP39</f>
        <v>0</v>
      </c>
      <c r="AQ42" s="73">
        <f>AQ6+AQ11+AQ14+AQ17+AQ25+AQ30+AQ33+AQ36+AQ39</f>
        <v>80000</v>
      </c>
      <c r="AR42" s="73">
        <f>AR6+AR11+AR14+AR17+AR25+AR30+AR33+AR36+AR39</f>
        <v>50000</v>
      </c>
      <c r="AS42" s="73">
        <f>AS6+AS11+AS14+AS17+AS25+AS30+AS33+AS36+AS39</f>
        <v>710000</v>
      </c>
      <c r="AT42" s="73">
        <f>SUM(AU42:BE42)</f>
        <v>319560</v>
      </c>
      <c r="AU42" s="73">
        <f>AU6+AU11+AU14+AU17+AU25+AU30+AU33+AU36+AU39</f>
        <v>0</v>
      </c>
      <c r="AV42" s="73">
        <f>AV6+AV11+AV14+AV17+AV25+AV30+AV33+AV36+AV39</f>
        <v>0</v>
      </c>
      <c r="AW42" s="73">
        <f>AW6+AW11+AW14+AW17+AW25+AW30+AW33+AW36+AW39</f>
        <v>0</v>
      </c>
      <c r="AX42" s="73">
        <f>AX6+AX11+AX14+AX17+AX25+AX30+AX33+AX36+AX39</f>
        <v>0</v>
      </c>
      <c r="AY42" s="73">
        <f>AY6+AY11+AY14+AY17+AY25+AY30+AY33+AY36+AY39</f>
        <v>66120</v>
      </c>
      <c r="AZ42" s="73">
        <f>AZ6+AZ11+AZ14+AZ17+AZ25+AZ30+AZ33+AZ36+AZ39</f>
        <v>0</v>
      </c>
      <c r="BA42" s="73">
        <f>BA6+BA11+BA14+BA17+BA25+BA30+BA33+BA36+BA39</f>
        <v>0</v>
      </c>
      <c r="BB42" s="73">
        <f>BB6+BB11+BB14+BB17+BB25+BB30+BB33+BB36+BB39</f>
        <v>1440</v>
      </c>
      <c r="BC42" s="73">
        <f>BC6+BC11+BC14+BC17+BC25+BC30+BC33+BC36+BC39</f>
        <v>0</v>
      </c>
      <c r="BD42" s="73">
        <f>BD6+BD11+BD14+BD17+BD25+BD30+BD33+BD36+BD39</f>
        <v>0</v>
      </c>
      <c r="BE42" s="73">
        <f>BE6+BE11+BE14+BE17+BE25+BE30+BE33+BE36+BE39</f>
        <v>252000</v>
      </c>
      <c r="BF42" s="73">
        <f>SUM(BG42:BI42)</f>
        <v>100000</v>
      </c>
      <c r="BG42" s="73">
        <f>BG6+BG11+BG14+BG17+BG25+BG30+BG33+BG36+BG39</f>
        <v>100000</v>
      </c>
      <c r="BH42" s="73">
        <f>BH6+BH11+BH14+BH17+BH25+BH30+BH33+BH36+BH39</f>
        <v>0</v>
      </c>
      <c r="BI42" s="73">
        <f>BI6+BI11+BI14+BI17+BI25+BI30+BI33+BI36+BI39</f>
        <v>0</v>
      </c>
      <c r="BJ42" s="73"/>
      <c r="BK42" s="73"/>
    </row>
  </sheetData>
  <mergeCells count="23">
    <mergeCell ref="A1:Q1"/>
    <mergeCell ref="R1:AR1"/>
    <mergeCell ref="BF1:BI1"/>
    <mergeCell ref="D3:Q3"/>
    <mergeCell ref="R3:AS3"/>
    <mergeCell ref="AT3:BE3"/>
    <mergeCell ref="BF3:BI3"/>
    <mergeCell ref="E4:H4"/>
    <mergeCell ref="I4:M4"/>
    <mergeCell ref="O4:Q4"/>
    <mergeCell ref="S4:AF4"/>
    <mergeCell ref="AI4:AK4"/>
    <mergeCell ref="AL4:AN4"/>
    <mergeCell ref="AU4:AW4"/>
    <mergeCell ref="AX4:BB4"/>
    <mergeCell ref="BG4:BI4"/>
    <mergeCell ref="A3:A5"/>
    <mergeCell ref="B3:B5"/>
    <mergeCell ref="C3:C5"/>
    <mergeCell ref="D4:D5"/>
    <mergeCell ref="R4:R5"/>
    <mergeCell ref="AT4:AT5"/>
    <mergeCell ref="BF4:BF5"/>
  </mergeCells>
  <printOptions horizontalCentered="1"/>
  <pageMargins left="0.393700787401575" right="0.393700787401575" top="0.393700787401575" bottom="0.393700787401575" header="0.51181" footer="0.51181"/>
  <pageSetup paperSize="8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Zeros="0" zoomScaleSheetLayoutView="60" workbookViewId="0">
      <pane ySplit="5" topLeftCell="A6" activePane="bottomLeft" state="frozenSplit"/>
      <selection/>
      <selection pane="bottomLeft" activeCell="I28" sqref="I28"/>
    </sheetView>
  </sheetViews>
  <sheetFormatPr defaultColWidth="8" defaultRowHeight="14.25" customHeight="1" outlineLevelCol="6"/>
  <cols>
    <col min="1" max="2" width="14.375" style="19" customWidth="1"/>
    <col min="3" max="3" width="19.5" style="19" customWidth="1"/>
    <col min="4" max="5" width="14.125" style="19" customWidth="1"/>
    <col min="6" max="6" width="18.625" style="19" customWidth="1"/>
    <col min="7" max="7" width="15.75" style="19" customWidth="1"/>
    <col min="8" max="16384" width="8" style="19"/>
  </cols>
  <sheetData>
    <row r="1" ht="16.5" customHeight="1" spans="1:7">
      <c r="A1" s="20"/>
      <c r="B1" s="21"/>
      <c r="C1" s="22"/>
      <c r="D1" s="22"/>
      <c r="E1" s="22"/>
      <c r="F1" s="22"/>
      <c r="G1" s="22"/>
    </row>
    <row r="2" ht="27" customHeight="1" spans="1:7">
      <c r="A2" s="23" t="s">
        <v>469</v>
      </c>
      <c r="B2" s="23"/>
      <c r="C2" s="23"/>
      <c r="D2" s="23"/>
      <c r="E2" s="23"/>
      <c r="F2" s="24"/>
      <c r="G2" s="24"/>
    </row>
    <row r="3" ht="24" customHeight="1" spans="1:7">
      <c r="A3" s="25"/>
      <c r="B3" s="26"/>
      <c r="C3" s="25"/>
      <c r="D3" s="25"/>
      <c r="E3" s="27"/>
      <c r="F3" s="28" t="s">
        <v>470</v>
      </c>
      <c r="G3" s="28"/>
    </row>
    <row r="4" ht="36" customHeight="1" spans="1:7">
      <c r="A4" s="29" t="s">
        <v>471</v>
      </c>
      <c r="B4" s="30" t="s">
        <v>64</v>
      </c>
      <c r="C4" s="30" t="s">
        <v>472</v>
      </c>
      <c r="D4" s="30"/>
      <c r="E4" s="30"/>
      <c r="F4" s="30"/>
      <c r="G4" s="30"/>
    </row>
    <row r="5" ht="36" customHeight="1" spans="1:7">
      <c r="A5" s="31"/>
      <c r="B5" s="32"/>
      <c r="C5" s="32" t="s">
        <v>69</v>
      </c>
      <c r="D5" s="33" t="s">
        <v>402</v>
      </c>
      <c r="E5" s="33" t="s">
        <v>473</v>
      </c>
      <c r="F5" s="33" t="s">
        <v>404</v>
      </c>
      <c r="G5" s="33" t="s">
        <v>474</v>
      </c>
    </row>
    <row r="6" ht="36" customHeight="1" spans="1:7">
      <c r="A6" s="34">
        <v>5625045</v>
      </c>
      <c r="B6" s="35" t="s">
        <v>2</v>
      </c>
      <c r="C6" s="36">
        <f>SUM(D6:G6)</f>
        <v>651700</v>
      </c>
      <c r="D6" s="36">
        <v>571700</v>
      </c>
      <c r="E6" s="36">
        <v>0</v>
      </c>
      <c r="F6" s="36">
        <v>80000</v>
      </c>
      <c r="G6" s="36">
        <v>0</v>
      </c>
    </row>
    <row r="7" ht="36" customHeight="1" spans="1:7">
      <c r="A7" s="37" t="s">
        <v>83</v>
      </c>
      <c r="B7" s="38"/>
      <c r="C7" s="36">
        <f t="shared" ref="C7:G7" si="0">C6</f>
        <v>651700</v>
      </c>
      <c r="D7" s="36">
        <f t="shared" si="0"/>
        <v>571700</v>
      </c>
      <c r="E7" s="36">
        <f t="shared" si="0"/>
        <v>0</v>
      </c>
      <c r="F7" s="36">
        <f t="shared" si="0"/>
        <v>80000</v>
      </c>
      <c r="G7" s="36">
        <f t="shared" si="0"/>
        <v>0</v>
      </c>
    </row>
    <row r="8" ht="10.5" customHeight="1" spans="1:7">
      <c r="A8" s="39"/>
      <c r="B8" s="40"/>
      <c r="C8" s="39"/>
      <c r="D8" s="39"/>
      <c r="E8" s="39"/>
      <c r="F8" s="39"/>
      <c r="G8" s="39"/>
    </row>
    <row r="9" ht="10.5" customHeight="1" spans="1:7">
      <c r="A9" s="22"/>
      <c r="B9" s="40"/>
      <c r="C9" s="39"/>
      <c r="D9" s="39"/>
      <c r="E9" s="39"/>
      <c r="F9" s="39"/>
      <c r="G9" s="39"/>
    </row>
  </sheetData>
  <mergeCells count="6">
    <mergeCell ref="A2:G2"/>
    <mergeCell ref="F3:G3"/>
    <mergeCell ref="C4:G4"/>
    <mergeCell ref="A7:B7"/>
    <mergeCell ref="A4:A5"/>
    <mergeCell ref="B4:B5"/>
  </mergeCells>
  <printOptions horizontalCentered="1"/>
  <pageMargins left="0.393700787401575" right="0.393700787401575" top="0.393700787401575" bottom="0.393700787401575" header="0.51181" footer="0.51181"/>
  <pageSetup paperSize="8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showGridLines="0" showZeros="0" zoomScaleSheetLayoutView="60" workbookViewId="0">
      <selection activeCell="D45" sqref="D45"/>
    </sheetView>
  </sheetViews>
  <sheetFormatPr defaultColWidth="9" defaultRowHeight="14.25" customHeight="1" outlineLevelCol="4"/>
  <cols>
    <col min="1" max="1" width="5" style="1" customWidth="1"/>
    <col min="2" max="2" width="40.5" style="1" customWidth="1"/>
    <col min="3" max="3" width="24.75" style="1" customWidth="1"/>
    <col min="4" max="4" width="30.875" style="1" customWidth="1"/>
    <col min="5" max="5" width="28.75" style="1" customWidth="1"/>
    <col min="6" max="16384" width="9" style="1"/>
  </cols>
  <sheetData>
    <row r="1" ht="21.75" customHeight="1" spans="1:5">
      <c r="A1" s="2"/>
      <c r="B1" s="3" t="s">
        <v>475</v>
      </c>
      <c r="C1" s="3"/>
      <c r="D1" s="3"/>
      <c r="E1" s="3"/>
    </row>
    <row r="2" ht="12" customHeight="1" spans="1:5">
      <c r="A2" s="4"/>
      <c r="B2" s="5" t="s">
        <v>476</v>
      </c>
      <c r="C2" s="5"/>
      <c r="D2" s="5"/>
      <c r="E2" s="5"/>
    </row>
    <row r="3" ht="22.5" customHeight="1" spans="1:5">
      <c r="A3" s="6" t="s">
        <v>477</v>
      </c>
      <c r="B3" s="6" t="s">
        <v>478</v>
      </c>
      <c r="C3" s="6" t="s">
        <v>8</v>
      </c>
      <c r="D3" s="6" t="s">
        <v>478</v>
      </c>
      <c r="E3" s="6" t="s">
        <v>8</v>
      </c>
    </row>
    <row r="4" ht="12" customHeight="1" spans="1:5">
      <c r="A4" s="6"/>
      <c r="B4" s="6"/>
      <c r="C4" s="6" t="s">
        <v>479</v>
      </c>
      <c r="D4" s="6"/>
      <c r="E4" s="6" t="s">
        <v>480</v>
      </c>
    </row>
    <row r="5" ht="18" customHeight="1" spans="1:5">
      <c r="A5" s="7">
        <v>1</v>
      </c>
      <c r="B5" s="8" t="s">
        <v>481</v>
      </c>
      <c r="C5" s="9">
        <v>0</v>
      </c>
      <c r="D5" s="10" t="s">
        <v>482</v>
      </c>
      <c r="E5" s="9">
        <v>0</v>
      </c>
    </row>
    <row r="6" ht="18" customHeight="1" spans="1:5">
      <c r="A6" s="6">
        <v>2</v>
      </c>
      <c r="B6" s="10" t="s">
        <v>483</v>
      </c>
      <c r="C6" s="9">
        <v>0</v>
      </c>
      <c r="D6" s="10" t="s">
        <v>168</v>
      </c>
      <c r="E6" s="9">
        <v>0</v>
      </c>
    </row>
    <row r="7" ht="18" customHeight="1" spans="1:5">
      <c r="A7" s="7">
        <v>3</v>
      </c>
      <c r="B7" s="10" t="s">
        <v>484</v>
      </c>
      <c r="C7" s="9">
        <v>0</v>
      </c>
      <c r="D7" s="10" t="s">
        <v>485</v>
      </c>
      <c r="E7" s="9">
        <v>0</v>
      </c>
    </row>
    <row r="8" ht="18" customHeight="1" spans="1:5">
      <c r="A8" s="6">
        <v>4</v>
      </c>
      <c r="B8" s="10" t="s">
        <v>486</v>
      </c>
      <c r="C8" s="9">
        <v>0</v>
      </c>
      <c r="D8" s="10" t="s">
        <v>487</v>
      </c>
      <c r="E8" s="9">
        <v>0</v>
      </c>
    </row>
    <row r="9" ht="18" customHeight="1" spans="1:5">
      <c r="A9" s="7">
        <v>5</v>
      </c>
      <c r="B9" s="10" t="s">
        <v>488</v>
      </c>
      <c r="C9" s="9">
        <v>0</v>
      </c>
      <c r="D9" s="10" t="s">
        <v>262</v>
      </c>
      <c r="E9" s="9">
        <v>0</v>
      </c>
    </row>
    <row r="10" ht="18" customHeight="1" spans="1:5">
      <c r="A10" s="6">
        <v>6</v>
      </c>
      <c r="B10" s="10" t="s">
        <v>489</v>
      </c>
      <c r="C10" s="9">
        <v>0</v>
      </c>
      <c r="D10" s="10" t="s">
        <v>279</v>
      </c>
      <c r="E10" s="9">
        <v>0</v>
      </c>
    </row>
    <row r="11" ht="18" customHeight="1" spans="1:5">
      <c r="A11" s="7">
        <v>7</v>
      </c>
      <c r="B11" s="10" t="s">
        <v>490</v>
      </c>
      <c r="C11" s="9">
        <v>0</v>
      </c>
      <c r="D11" s="10" t="s">
        <v>491</v>
      </c>
      <c r="E11" s="9">
        <v>0</v>
      </c>
    </row>
    <row r="12" ht="18" customHeight="1" spans="1:5">
      <c r="A12" s="6">
        <v>8</v>
      </c>
      <c r="B12" s="10" t="s">
        <v>492</v>
      </c>
      <c r="C12" s="9">
        <v>0</v>
      </c>
      <c r="D12" s="10" t="s">
        <v>493</v>
      </c>
      <c r="E12" s="9">
        <v>0</v>
      </c>
    </row>
    <row r="13" ht="18" customHeight="1" spans="1:5">
      <c r="A13" s="7">
        <v>9</v>
      </c>
      <c r="B13" s="10" t="s">
        <v>494</v>
      </c>
      <c r="C13" s="9">
        <v>0</v>
      </c>
      <c r="D13" s="10" t="s">
        <v>342</v>
      </c>
      <c r="E13" s="9">
        <v>0</v>
      </c>
    </row>
    <row r="14" ht="18" customHeight="1" spans="1:5">
      <c r="A14" s="6">
        <v>10</v>
      </c>
      <c r="B14" s="10" t="s">
        <v>495</v>
      </c>
      <c r="C14" s="9">
        <v>0</v>
      </c>
      <c r="D14" s="10" t="s">
        <v>496</v>
      </c>
      <c r="E14" s="9">
        <v>0</v>
      </c>
    </row>
    <row r="15" ht="18" customHeight="1" spans="1:5">
      <c r="A15" s="7">
        <v>11</v>
      </c>
      <c r="B15" s="10" t="s">
        <v>497</v>
      </c>
      <c r="C15" s="9">
        <v>0</v>
      </c>
      <c r="D15" s="10" t="s">
        <v>356</v>
      </c>
      <c r="E15" s="9">
        <v>0</v>
      </c>
    </row>
    <row r="16" ht="18" customHeight="1" spans="1:5">
      <c r="A16" s="6">
        <v>12</v>
      </c>
      <c r="B16" s="10" t="s">
        <v>498</v>
      </c>
      <c r="C16" s="9">
        <v>0</v>
      </c>
      <c r="D16" s="10" t="s">
        <v>499</v>
      </c>
      <c r="E16" s="9">
        <v>0</v>
      </c>
    </row>
    <row r="17" ht="18" customHeight="1" spans="1:5">
      <c r="A17" s="7">
        <v>13</v>
      </c>
      <c r="B17" s="10" t="s">
        <v>500</v>
      </c>
      <c r="C17" s="9">
        <v>0</v>
      </c>
      <c r="D17" s="10" t="s">
        <v>501</v>
      </c>
      <c r="E17" s="11">
        <v>0</v>
      </c>
    </row>
    <row r="18" ht="18" customHeight="1" spans="1:5">
      <c r="A18" s="6">
        <v>14</v>
      </c>
      <c r="B18" s="10" t="s">
        <v>502</v>
      </c>
      <c r="C18" s="9">
        <v>0</v>
      </c>
      <c r="D18" s="12" t="s">
        <v>503</v>
      </c>
      <c r="E18" s="13">
        <v>0</v>
      </c>
    </row>
    <row r="19" ht="18" customHeight="1" spans="1:5">
      <c r="A19" s="7">
        <v>15</v>
      </c>
      <c r="B19" s="10" t="s">
        <v>504</v>
      </c>
      <c r="C19" s="9">
        <v>0</v>
      </c>
      <c r="D19" s="12"/>
      <c r="E19" s="13">
        <v>0</v>
      </c>
    </row>
    <row r="20" ht="18" customHeight="1" spans="1:5">
      <c r="A20" s="6">
        <v>16</v>
      </c>
      <c r="B20" s="10" t="s">
        <v>505</v>
      </c>
      <c r="C20" s="9">
        <v>0</v>
      </c>
      <c r="D20" s="12"/>
      <c r="E20" s="13">
        <v>0</v>
      </c>
    </row>
    <row r="21" ht="18" customHeight="1" spans="1:5">
      <c r="A21" s="7">
        <v>17</v>
      </c>
      <c r="B21" s="10" t="s">
        <v>506</v>
      </c>
      <c r="C21" s="9">
        <v>0</v>
      </c>
      <c r="D21" s="12"/>
      <c r="E21" s="13">
        <v>0</v>
      </c>
    </row>
    <row r="22" ht="18" customHeight="1" spans="1:5">
      <c r="A22" s="6">
        <v>18</v>
      </c>
      <c r="B22" s="10" t="s">
        <v>507</v>
      </c>
      <c r="C22" s="9">
        <v>0</v>
      </c>
      <c r="D22" s="12"/>
      <c r="E22" s="13">
        <v>0</v>
      </c>
    </row>
    <row r="23" ht="18" customHeight="1" spans="1:5">
      <c r="A23" s="7">
        <v>19</v>
      </c>
      <c r="B23" s="10" t="s">
        <v>508</v>
      </c>
      <c r="C23" s="9">
        <v>0</v>
      </c>
      <c r="D23" s="12"/>
      <c r="E23" s="13">
        <v>0</v>
      </c>
    </row>
    <row r="24" ht="18" customHeight="1" spans="1:5">
      <c r="A24" s="6">
        <v>20</v>
      </c>
      <c r="B24" s="10" t="s">
        <v>509</v>
      </c>
      <c r="C24" s="9">
        <v>0</v>
      </c>
      <c r="D24" s="12"/>
      <c r="E24" s="13">
        <v>0</v>
      </c>
    </row>
    <row r="25" ht="18" customHeight="1" spans="1:5">
      <c r="A25" s="7">
        <v>21</v>
      </c>
      <c r="B25" s="10" t="s">
        <v>510</v>
      </c>
      <c r="C25" s="9">
        <v>0</v>
      </c>
      <c r="D25" s="12"/>
      <c r="E25" s="13">
        <v>0</v>
      </c>
    </row>
    <row r="26" ht="18" customHeight="1" spans="1:5">
      <c r="A26" s="6">
        <v>22</v>
      </c>
      <c r="B26" s="10" t="s">
        <v>511</v>
      </c>
      <c r="C26" s="9">
        <v>0</v>
      </c>
      <c r="D26" s="12"/>
      <c r="E26" s="13">
        <v>0</v>
      </c>
    </row>
    <row r="27" ht="18" customHeight="1" spans="1:5">
      <c r="A27" s="7">
        <v>23</v>
      </c>
      <c r="B27" s="10" t="s">
        <v>512</v>
      </c>
      <c r="C27" s="9">
        <v>0</v>
      </c>
      <c r="D27" s="12"/>
      <c r="E27" s="13">
        <v>0</v>
      </c>
    </row>
    <row r="28" ht="18" customHeight="1" spans="1:5">
      <c r="A28" s="6">
        <v>24</v>
      </c>
      <c r="B28" s="10" t="s">
        <v>513</v>
      </c>
      <c r="C28" s="9">
        <v>0</v>
      </c>
      <c r="D28" s="12"/>
      <c r="E28" s="13">
        <v>0</v>
      </c>
    </row>
    <row r="29" ht="18" customHeight="1" spans="1:5">
      <c r="A29" s="7">
        <v>25</v>
      </c>
      <c r="B29" s="10" t="s">
        <v>514</v>
      </c>
      <c r="C29" s="9">
        <v>0</v>
      </c>
      <c r="D29" s="12"/>
      <c r="E29" s="13">
        <v>0</v>
      </c>
    </row>
    <row r="30" ht="18" customHeight="1" spans="1:5">
      <c r="A30" s="6">
        <v>26</v>
      </c>
      <c r="B30" s="10" t="s">
        <v>515</v>
      </c>
      <c r="C30" s="9">
        <v>0</v>
      </c>
      <c r="D30" s="12"/>
      <c r="E30" s="13">
        <v>0</v>
      </c>
    </row>
    <row r="31" ht="18" customHeight="1" spans="1:5">
      <c r="A31" s="7">
        <v>27</v>
      </c>
      <c r="B31" s="10" t="s">
        <v>516</v>
      </c>
      <c r="C31" s="13">
        <v>0</v>
      </c>
      <c r="D31" s="14"/>
      <c r="E31" s="13">
        <v>0</v>
      </c>
    </row>
    <row r="32" ht="18" customHeight="1" spans="1:5">
      <c r="A32" s="6">
        <v>28</v>
      </c>
      <c r="B32" s="10" t="s">
        <v>517</v>
      </c>
      <c r="C32" s="13">
        <v>0</v>
      </c>
      <c r="D32" s="14"/>
      <c r="E32" s="13">
        <v>0</v>
      </c>
    </row>
    <row r="33" ht="18" customHeight="1" spans="1:5">
      <c r="A33" s="7">
        <v>29</v>
      </c>
      <c r="B33" s="12" t="s">
        <v>518</v>
      </c>
      <c r="C33" s="15">
        <v>0</v>
      </c>
      <c r="D33" s="16"/>
      <c r="E33" s="15">
        <v>0</v>
      </c>
    </row>
    <row r="34" ht="18" customHeight="1" spans="1:5">
      <c r="A34" s="6">
        <v>30</v>
      </c>
      <c r="B34" s="10" t="s">
        <v>519</v>
      </c>
      <c r="C34" s="15">
        <v>0</v>
      </c>
      <c r="D34" s="16"/>
      <c r="E34" s="15">
        <v>0</v>
      </c>
    </row>
    <row r="35" ht="18" customHeight="1" spans="1:5">
      <c r="A35" s="7">
        <v>31</v>
      </c>
      <c r="B35" s="6" t="s">
        <v>520</v>
      </c>
      <c r="C35" s="15">
        <f>SUM(C5:C34)</f>
        <v>0</v>
      </c>
      <c r="D35" s="17" t="s">
        <v>521</v>
      </c>
      <c r="E35" s="15">
        <f>SUM(E5:E18)</f>
        <v>0</v>
      </c>
    </row>
    <row r="36" ht="18" customHeight="1" spans="1:5">
      <c r="A36" s="6">
        <v>32</v>
      </c>
      <c r="B36" s="10" t="s">
        <v>522</v>
      </c>
      <c r="C36" s="15">
        <v>0</v>
      </c>
      <c r="D36" s="8" t="s">
        <v>523</v>
      </c>
      <c r="E36" s="15">
        <v>0</v>
      </c>
    </row>
    <row r="37" ht="18" customHeight="1" spans="1:5">
      <c r="A37" s="7">
        <v>33</v>
      </c>
      <c r="B37" s="12" t="s">
        <v>524</v>
      </c>
      <c r="C37" s="15">
        <v>0</v>
      </c>
      <c r="D37" s="18" t="s">
        <v>380</v>
      </c>
      <c r="E37" s="15">
        <v>0</v>
      </c>
    </row>
    <row r="38" ht="18" customHeight="1" spans="1:5">
      <c r="A38" s="6">
        <v>34</v>
      </c>
      <c r="B38" s="12" t="s">
        <v>525</v>
      </c>
      <c r="C38" s="15">
        <v>0</v>
      </c>
      <c r="D38" s="18" t="s">
        <v>526</v>
      </c>
      <c r="E38" s="15">
        <v>0</v>
      </c>
    </row>
    <row r="39" ht="18" customHeight="1" spans="1:5">
      <c r="A39" s="7">
        <v>35</v>
      </c>
      <c r="B39" s="12" t="s">
        <v>527</v>
      </c>
      <c r="C39" s="15">
        <v>0</v>
      </c>
      <c r="D39" s="18" t="s">
        <v>528</v>
      </c>
      <c r="E39" s="15">
        <v>0</v>
      </c>
    </row>
    <row r="40" ht="18" customHeight="1" spans="1:5">
      <c r="A40" s="6">
        <v>36</v>
      </c>
      <c r="B40" s="12" t="s">
        <v>529</v>
      </c>
      <c r="C40" s="15">
        <v>0</v>
      </c>
      <c r="D40" s="18" t="s">
        <v>530</v>
      </c>
      <c r="E40" s="15">
        <v>0</v>
      </c>
    </row>
    <row r="41" ht="18" customHeight="1" spans="1:5">
      <c r="A41" s="7">
        <v>37</v>
      </c>
      <c r="B41" s="6" t="s">
        <v>531</v>
      </c>
      <c r="C41" s="15">
        <f>SUM(C35:C40)</f>
        <v>0</v>
      </c>
      <c r="D41" s="17" t="s">
        <v>532</v>
      </c>
      <c r="E41" s="15">
        <f>SUM(E35:E40)</f>
        <v>0</v>
      </c>
    </row>
    <row r="42" customHeight="1" spans="2:2">
      <c r="B42" s="1" t="s">
        <v>533</v>
      </c>
    </row>
  </sheetData>
  <sheetProtection formatCells="0" formatColumns="0" formatRows="0"/>
  <mergeCells count="3">
    <mergeCell ref="B1:E1"/>
    <mergeCell ref="B2:E2"/>
    <mergeCell ref="A3:A4"/>
  </mergeCells>
  <printOptions horizontalCentered="1"/>
  <pageMargins left="0.393055555555556" right="0.393055555555556" top="0.786805555555556" bottom="0.472222222222222" header="0.393055555555556" footer="0.236111111111111"/>
  <pageSetup paperSize="9" scale="97" fitToHeight="0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2020-12-04T04:25:17Z</dcterms:created>
  <dcterms:modified xsi:type="dcterms:W3CDTF">2020-12-04T04:54:43Z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