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37"/>
  </bookViews>
  <sheets>
    <sheet name="表1   “十四五”规划投资汇总表" sheetId="1" r:id="rId1"/>
    <sheet name="表1-1 水库新扩建工程规划及投资表" sheetId="2" r:id="rId2"/>
    <sheet name="表1-2 水库加固提升工程规划及投资表" sheetId="3" r:id="rId3"/>
    <sheet name="表1-3  病险水闸除险加固工程规划及投资表" sheetId="4" r:id="rId4"/>
    <sheet name="表1-4    堤防工程建设规划及投资表 " sheetId="5" r:id="rId5"/>
    <sheet name="表1-5   排涝能力提升泵站工程规划及投资表 " sheetId="6" r:id="rId6"/>
    <sheet name="表1-6    排涝能力提升撇洪渠及排渍渠工程规划及投资表" sheetId="7" r:id="rId7"/>
    <sheet name=" 表1-7  中小河流治理工程规划及投资表" sheetId="9" r:id="rId8"/>
    <sheet name="表1-8    山洪灾害防治工程规划及投资表 " sheetId="10" r:id="rId9"/>
    <sheet name="表1-9    蓄滞洪区建设规划及投资表" sheetId="28" r:id="rId10"/>
    <sheet name="表2-1   农村饮水安全巩固提升工程规划和投资表 (2)" sheetId="54" r:id="rId11"/>
    <sheet name="表2-2  大中型灌区节水改造工程规划及投资表" sheetId="12" r:id="rId12"/>
    <sheet name="表2-3 水源及水资源配置工程规划和投资表" sheetId="13" r:id="rId13"/>
    <sheet name="表2-4   引调水工程规划及投资表" sheetId="14" r:id="rId14"/>
    <sheet name="表2-5  大中型灌排泵站更新改造工程规划及投资表  " sheetId="15" r:id="rId15"/>
    <sheet name="表3-1  水域生态修复工程规划及投资表" sheetId="16" r:id="rId16"/>
    <sheet name="表3-2 水土保持规划项目及投资表" sheetId="17" r:id="rId17"/>
    <sheet name="表3-3 农村水系综合治理工程规划及投资表 " sheetId="18" r:id="rId18"/>
    <sheet name="表3-4   小微水体管护示范片区建设规划的投资表  " sheetId="20" r:id="rId19"/>
    <sheet name="表4-1 大中型水库移民后期扶持人口分年度规划表" sheetId="21" r:id="rId20"/>
    <sheet name="表4-2  大中型水库移民后期扶持十四五规划项目表" sheetId="22" r:id="rId21"/>
    <sheet name="  表5-水利工程信息化（监测预报预警通信系统等 ）建设投资表" sheetId="23" r:id="rId22"/>
    <sheet name="表5-2  水利基础设施提升规划及投资表" sheetId="24" r:id="rId23"/>
    <sheet name="表5-3  水利工程维护管理规划及投资表 " sheetId="25" r:id="rId24"/>
    <sheet name="Sheet1" sheetId="26" r:id="rId25"/>
    <sheet name="水系" sheetId="27" r:id="rId26"/>
    <sheet name="Sheet2" sheetId="55" r:id="rId27"/>
  </sheets>
  <definedNames>
    <definedName name="_xlnm.Print_Area" localSheetId="21">'  表5-水利工程信息化（监测预报预警通信系统等 ）建设投资表'!$B$5:$J$17</definedName>
    <definedName name="_xlnm.Print_Area" localSheetId="7">' 表1-7  中小河流治理工程规划及投资表'!$B$5:$I$11</definedName>
    <definedName name="_xlnm.Print_Area" localSheetId="0">'表1   “十四五”规划投资汇总表'!$B$5:$G$33</definedName>
    <definedName name="_xlnm.Print_Area" localSheetId="1">'表1-1 水库新扩建工程规划及投资表'!$B$5:$K$16</definedName>
    <definedName name="_xlnm.Print_Area" localSheetId="2">'表1-2 水库加固提升工程规划及投资表'!$B$5:$I$24</definedName>
    <definedName name="_xlnm.Print_Area" localSheetId="3">'表1-3  病险水闸除险加固工程规划及投资表'!$B$5:$I$22</definedName>
    <definedName name="_xlnm.Print_Area" localSheetId="4">'表1-4    堤防工程建设规划及投资表 '!$B$5:$J$13</definedName>
    <definedName name="_xlnm.Print_Area" localSheetId="5">'表1-5   排涝能力提升泵站工程规划及投资表 '!$B$5:$I$19</definedName>
    <definedName name="_xlnm.Print_Area" localSheetId="6">'表1-6    排涝能力提升撇洪渠及排渍渠工程规划及投资表'!$B$5:$H$18</definedName>
    <definedName name="_xlnm.Print_Area" localSheetId="8">'表1-8    山洪灾害防治工程规划及投资表 '!$B$5:$I$9</definedName>
    <definedName name="_xlnm.Print_Area" localSheetId="9">'表1-9    蓄滞洪区建设规划及投资表'!$B$5:$I$8</definedName>
    <definedName name="_xlnm.Print_Area" localSheetId="10">'表2-1   农村饮水安全巩固提升工程规划和投资表 (2)'!$B$5:$T$52</definedName>
    <definedName name="_xlnm.Print_Area" localSheetId="11">'表2-2  大中型灌区节水改造工程规划及投资表'!$B$5:$J$13</definedName>
    <definedName name="_xlnm.Print_Area" localSheetId="12">'表2-3 水源及水资源配置工程规划和投资表'!$B$5:$I$10</definedName>
    <definedName name="_xlnm.Print_Area" localSheetId="13">'表2-4   引调水工程规划及投资表'!$B$5:$I$8</definedName>
    <definedName name="_xlnm.Print_Area" localSheetId="14">'表2-5  大中型灌排泵站更新改造工程规划及投资表  '!$B$5:$I$10</definedName>
    <definedName name="_xlnm.Print_Area" localSheetId="15">'表3-1  水域生态修复工程规划及投资表'!$B$5:$I$17</definedName>
    <definedName name="_xlnm.Print_Area" localSheetId="16">'表3-2 水土保持规划项目及投资表'!$B$5:$I$15</definedName>
    <definedName name="_xlnm.Print_Area" localSheetId="17">'表3-3 农村水系综合治理工程规划及投资表 '!$B$5:$I$15</definedName>
    <definedName name="_xlnm.Print_Area" localSheetId="18">'表3-4   小微水体管护示范片区建设规划的投资表  '!$B$5:$I$8</definedName>
    <definedName name="_xlnm.Print_Area" localSheetId="19">'表4-1 大中型水库移民后期扶持人口分年度规划表'!$B$5:$R$37</definedName>
    <definedName name="_xlnm.Print_Area" localSheetId="20">'表4-2  大中型水库移民后期扶持十四五规划项目表'!$B$5:$E$13</definedName>
    <definedName name="_xlnm.Print_Area" localSheetId="22">'表5-2  水利基础设施提升规划及投资表'!$B$5:$I$10</definedName>
    <definedName name="_xlnm.Print_Area" localSheetId="23">'表5-3  水利工程维护管理规划及投资表 '!$B$5:$H$11</definedName>
    <definedName name="_xlnm.Print_Titles" localSheetId="2">'表1-2 水库加固提升工程规划及投资表'!$5:$7</definedName>
    <definedName name="_xlnm.Print_Titles" localSheetId="10">'表2-1   农村饮水安全巩固提升工程规划和投资表 (2)'!$5:$9</definedName>
    <definedName name="_xlnm.Print_Titles" localSheetId="15">'表3-1  水域生态修复工程规划及投资表'!$5:$6</definedName>
    <definedName name="_xlnm.Print_Titles" localSheetId="19">'表4-1 大中型水库移民后期扶持人口分年度规划表'!$5:$7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<sst xmlns="http://schemas.openxmlformats.org/spreadsheetml/2006/main" count="1183" uniqueCount="583">
  <si>
    <t xml:space="preserve">   附表1                                         “十四五”规划投资汇总表</t>
  </si>
  <si>
    <t>序号</t>
  </si>
  <si>
    <t>分项工程</t>
  </si>
  <si>
    <t>项目名称</t>
  </si>
  <si>
    <t>建设内容</t>
  </si>
  <si>
    <t>“十四五”规划投资（万元）</t>
  </si>
  <si>
    <t>备注</t>
  </si>
  <si>
    <t>一</t>
  </si>
  <si>
    <t>防洪排涝</t>
  </si>
  <si>
    <t>水库新扩建工程</t>
  </si>
  <si>
    <t>新建及扩建中、小型水库</t>
  </si>
  <si>
    <t>水库加固提升工程</t>
  </si>
  <si>
    <t>小型水库加固提升</t>
  </si>
  <si>
    <t>病险水闸除险加固工程</t>
  </si>
  <si>
    <t>大、中型水闸加固</t>
  </si>
  <si>
    <t>堤防工程建设工程</t>
  </si>
  <si>
    <t>河道堤防加固</t>
  </si>
  <si>
    <t>排涝能力提升泵站工程</t>
  </si>
  <si>
    <t>排涝泵站新建及改造</t>
  </si>
  <si>
    <t>排涝能力提升撇洪渠及排渍渠工程</t>
  </si>
  <si>
    <t>撇洪渠及排渍渠整治</t>
  </si>
  <si>
    <t>中小河流治理工程</t>
  </si>
  <si>
    <t>中小河流整治</t>
  </si>
  <si>
    <t>山洪灾害防治工程</t>
  </si>
  <si>
    <t>山洪沟整治</t>
  </si>
  <si>
    <t>蓄滞洪区建设</t>
  </si>
  <si>
    <t>分洪闸等蓄滞洪设施建设</t>
  </si>
  <si>
    <t>小计</t>
  </si>
  <si>
    <t>二</t>
  </si>
  <si>
    <t>供水保障</t>
  </si>
  <si>
    <t>农村饮水安全巩固提升工程</t>
  </si>
  <si>
    <t>农村安全饮水巩固</t>
  </si>
  <si>
    <t>大中型灌区节水改造工程</t>
  </si>
  <si>
    <t>大中型灌区节水改造</t>
  </si>
  <si>
    <t>水源及水资源配置工程</t>
  </si>
  <si>
    <t>引水渠提质及生态补水</t>
  </si>
  <si>
    <t>引调水工程</t>
  </si>
  <si>
    <t>水库引水</t>
  </si>
  <si>
    <t>大中型灌排泵站更新改造工程</t>
  </si>
  <si>
    <t>大中型灌排泵站更新改造</t>
  </si>
  <si>
    <t>三</t>
  </si>
  <si>
    <t>水生态保护与修复</t>
  </si>
  <si>
    <t>水域生态修复工程</t>
  </si>
  <si>
    <t>湿地建设</t>
  </si>
  <si>
    <t>水土保持规划项目</t>
  </si>
  <si>
    <t>水土保持建设</t>
  </si>
  <si>
    <t>农村水系综合治理工程</t>
  </si>
  <si>
    <r>
      <rPr>
        <sz val="11"/>
        <color theme="1"/>
        <rFont val="宋体"/>
        <charset val="134"/>
        <scheme val="minor"/>
      </rPr>
      <t>集雨面积小于200km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的村河道整治</t>
    </r>
  </si>
  <si>
    <t>小微水体管护示范片区建设</t>
  </si>
  <si>
    <t>乡镇小微水体建设</t>
  </si>
  <si>
    <t>四</t>
  </si>
  <si>
    <t>大中型水库移民后期扶持项目</t>
  </si>
  <si>
    <t>大中型水库移民后期扶持</t>
  </si>
  <si>
    <t>五</t>
  </si>
  <si>
    <t>水利信息化及管理</t>
  </si>
  <si>
    <t>水利工程信息化建设</t>
  </si>
  <si>
    <t>水利基础设施提升工程</t>
  </si>
  <si>
    <t>水利基础设施提升</t>
  </si>
  <si>
    <t>水利工程维护管理</t>
  </si>
  <si>
    <t>总计</t>
  </si>
  <si>
    <t>附表1-1                                 水库新扩建工程规划及投资表</t>
  </si>
  <si>
    <t>所在乡镇</t>
  </si>
  <si>
    <t>水库规模</t>
  </si>
  <si>
    <t>建设性质</t>
  </si>
  <si>
    <t>实施年限</t>
  </si>
  <si>
    <t>前期工作开展情况</t>
  </si>
  <si>
    <t>（大/中/小型）</t>
  </si>
  <si>
    <t>红泥湖水库</t>
  </si>
  <si>
    <t>煤炭坝镇</t>
  </si>
  <si>
    <t>小（Ⅰ）</t>
  </si>
  <si>
    <t>新建</t>
  </si>
  <si>
    <t>新建小（Ⅰ）水库</t>
  </si>
  <si>
    <r>
      <rPr>
        <sz val="11"/>
        <color theme="1"/>
        <rFont val="宋体"/>
        <charset val="134"/>
        <scheme val="minor"/>
      </rPr>
      <t>2020</t>
    </r>
    <r>
      <rPr>
        <sz val="11"/>
        <color theme="1"/>
        <rFont val="宋体"/>
        <charset val="134"/>
      </rPr>
      <t>～</t>
    </r>
    <r>
      <rPr>
        <sz val="11"/>
        <color theme="1"/>
        <rFont val="宋体"/>
        <charset val="134"/>
        <scheme val="minor"/>
      </rPr>
      <t>2025　</t>
    </r>
  </si>
  <si>
    <t>暂未开展</t>
  </si>
  <si>
    <t>清水塘水库</t>
  </si>
  <si>
    <t>灰汤镇</t>
  </si>
  <si>
    <t>红旗坳水库</t>
  </si>
  <si>
    <t>青山桥镇</t>
  </si>
  <si>
    <t>赤土塘水库</t>
  </si>
  <si>
    <t>花明楼镇</t>
  </si>
  <si>
    <t>小（Ⅱ）</t>
  </si>
  <si>
    <t>新建小（Ⅱ）水库</t>
  </si>
  <si>
    <t>儒家塘水库</t>
  </si>
  <si>
    <t>大屯营镇</t>
  </si>
  <si>
    <t>梅溪水库</t>
  </si>
  <si>
    <t>黄材镇</t>
  </si>
  <si>
    <t>扩建</t>
  </si>
  <si>
    <t>扩建小（Ⅱ）水库</t>
  </si>
  <si>
    <t>文佳冲水库</t>
  </si>
  <si>
    <t>坝塘镇</t>
  </si>
  <si>
    <t>扩建小（Ⅰ）水库</t>
  </si>
  <si>
    <t>已制定方案</t>
  </si>
  <si>
    <t>大坝塘水库</t>
  </si>
  <si>
    <t>中</t>
  </si>
  <si>
    <t>新建中型水库</t>
  </si>
  <si>
    <t>附表1-2                                   水库加固提升工程规划及投资表</t>
  </si>
  <si>
    <t>雷公塘</t>
  </si>
  <si>
    <t>道林镇</t>
  </si>
  <si>
    <t>小（Ⅱ）型</t>
  </si>
  <si>
    <t>1、帷幕灌浆；2、输水涵洞开挖重建</t>
  </si>
  <si>
    <t>2014年进行了除险加固</t>
  </si>
  <si>
    <t>保泉</t>
  </si>
  <si>
    <t>资福镇</t>
  </si>
  <si>
    <t>1、帷幕灌浆；2、溢洪道只拓宽整修控制段；3、贴坡排水改为排水沟</t>
  </si>
  <si>
    <t>新塘</t>
  </si>
  <si>
    <t>1、帷幕灌浆；2、冲抓回填；3、溢洪道重建；4、内坡脚抛石</t>
  </si>
  <si>
    <t>合建</t>
  </si>
  <si>
    <t>龙田镇</t>
  </si>
  <si>
    <t>1、改为堆石排水棱体；2、库内清淤按2米实施；3、高压旋喷灌浆；4、溢洪道泄槽段调整（取消渡槽）</t>
  </si>
  <si>
    <t>杨梅</t>
  </si>
  <si>
    <t>1、帷幕灌浆及冲抓回填只搞坝体左侧70米；2、溢洪道改为整修；3、隔水墙；4、隧洞改为箱涵。</t>
  </si>
  <si>
    <t>泉塘</t>
  </si>
  <si>
    <t>老粮仓镇</t>
  </si>
  <si>
    <t>1、内坡斜墙，改为外坡培厚；2、帷幕灌浆;3、溢洪道只加固进口及控制段；</t>
  </si>
  <si>
    <t>大塘</t>
  </si>
  <si>
    <t>喻家坳乡</t>
  </si>
  <si>
    <t>1、贴坡排水及帷幕灌浆；2、冲抓回填只作坝体左半部；3、坝体加高，溢洪道拓宽</t>
  </si>
  <si>
    <t>湴冲水库</t>
  </si>
  <si>
    <t>光辉水库</t>
  </si>
  <si>
    <t>1、帷幕灌浆；2、溢洪道重建；3、内坡脚抛石</t>
  </si>
  <si>
    <t>廖家湖水库</t>
  </si>
  <si>
    <t>双江口镇</t>
  </si>
  <si>
    <t>1、冲抓回填；2、溢洪道重建；3、内坡脚抛石</t>
  </si>
  <si>
    <t>双田水库</t>
  </si>
  <si>
    <t>1、溢洪道重建；2、内坡脚抛石</t>
  </si>
  <si>
    <t>金元水库</t>
  </si>
  <si>
    <t>1、帷幕灌浆； 2、内坡脚抛石</t>
  </si>
  <si>
    <t>牛寨仑水库</t>
  </si>
  <si>
    <t>朱树塘水库</t>
  </si>
  <si>
    <t>巷子口镇</t>
  </si>
  <si>
    <t>青山冲水库</t>
  </si>
  <si>
    <t>1、帷幕灌浆；2、冲抓回填；3、内坡脚抛石</t>
  </si>
  <si>
    <t>木家冲水库</t>
  </si>
  <si>
    <t>附表1-3                                   病险水闸除险加固工程规划及投资表</t>
  </si>
  <si>
    <t>水闸规模</t>
  </si>
  <si>
    <t>太阳水闸</t>
  </si>
  <si>
    <t>大成桥镇</t>
  </si>
  <si>
    <t>大</t>
  </si>
  <si>
    <t>改造</t>
  </si>
  <si>
    <t>规划待批</t>
  </si>
  <si>
    <t>陶公水闸</t>
  </si>
  <si>
    <t>横市镇</t>
  </si>
  <si>
    <t>俄山水闸</t>
  </si>
  <si>
    <t>前丰水闸</t>
  </si>
  <si>
    <t>双凫铺镇</t>
  </si>
  <si>
    <t>沩丰水闸</t>
  </si>
  <si>
    <t>城郊街道</t>
  </si>
  <si>
    <t>东风坝</t>
  </si>
  <si>
    <t>安全评价已通过水利部核查</t>
  </si>
  <si>
    <t>四清水闸（乌江）</t>
  </si>
  <si>
    <t>刘家水闸</t>
  </si>
  <si>
    <t>檀木坝水闸</t>
  </si>
  <si>
    <t>朱家水闸</t>
  </si>
  <si>
    <t>石板山水闸</t>
  </si>
  <si>
    <t>苍乌水闸</t>
  </si>
  <si>
    <t>农林水闸</t>
  </si>
  <si>
    <t>流沙河镇</t>
  </si>
  <si>
    <t>大屯水闸</t>
  </si>
  <si>
    <t>附表1-4                                      堤防工程建设规划及投资表</t>
  </si>
  <si>
    <t>所在乡镇（街道）</t>
  </si>
  <si>
    <t>堤防性质</t>
  </si>
  <si>
    <t>防洪标准</t>
  </si>
  <si>
    <t>沩水</t>
  </si>
  <si>
    <t>玉潭镇</t>
  </si>
  <si>
    <t>城市防洪</t>
  </si>
  <si>
    <t>麻拐石至三水厂堤防加固、溜子洲大桥上游至幸福渠堤防加固</t>
  </si>
  <si>
    <t>50年一遇</t>
  </si>
  <si>
    <t>已完成规划设计</t>
  </si>
  <si>
    <t>重点堤垸</t>
  </si>
  <si>
    <t>烂泥湖垸一线防洪大堤14.39 km堤防加固</t>
  </si>
  <si>
    <t>宁乡站1969年实测最高洪水位</t>
  </si>
  <si>
    <t>已完成可研设计</t>
  </si>
  <si>
    <t>曾家河</t>
  </si>
  <si>
    <t>历经铺街道</t>
  </si>
  <si>
    <t>8.0km堤防加固</t>
  </si>
  <si>
    <t>20年一遇</t>
  </si>
  <si>
    <t>崔坪水</t>
  </si>
  <si>
    <t>农村河道</t>
  </si>
  <si>
    <t>6.0km堤防加固</t>
  </si>
  <si>
    <t>铁冲河</t>
  </si>
  <si>
    <t>4.0km堤防加固</t>
  </si>
  <si>
    <t>10年一遇</t>
  </si>
  <si>
    <t>填表说明：建设内容应包括治理堤段的起始点位置及长度等相内容，堤防性质填写农村堤垸或城市防洪</t>
  </si>
  <si>
    <t>附表1-5                              排涝能力提升泵站工程规划及投资表</t>
  </si>
  <si>
    <t>幸福渠</t>
  </si>
  <si>
    <t>回龙铺镇</t>
  </si>
  <si>
    <r>
      <rPr>
        <sz val="11"/>
        <color theme="1"/>
        <rFont val="宋体"/>
        <charset val="134"/>
        <scheme val="minor"/>
      </rPr>
      <t>新建排涝泵站（装机818KW，设计流量25.01m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</si>
  <si>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东河</t>
  </si>
  <si>
    <r>
      <rPr>
        <sz val="11"/>
        <color theme="1"/>
        <rFont val="宋体"/>
        <charset val="134"/>
        <scheme val="minor"/>
      </rPr>
      <t>新建排涝泵站（装机1000KW，设计流量17.30m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</si>
  <si>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历泉河</t>
  </si>
  <si>
    <r>
      <rPr>
        <sz val="11"/>
        <color theme="1"/>
        <rFont val="宋体"/>
        <charset val="134"/>
        <scheme val="minor"/>
      </rPr>
      <t>新建排涝泵站（装机550KW，设计流量13.50m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</si>
  <si>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灭漯河</t>
  </si>
  <si>
    <r>
      <rPr>
        <sz val="11"/>
        <color theme="1"/>
        <rFont val="宋体"/>
        <charset val="134"/>
        <scheme val="minor"/>
      </rPr>
      <t>新建排涝泵站（装机651KW，设计流量17.32m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</si>
  <si>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民兵渠</t>
  </si>
  <si>
    <t>玉潭街道</t>
  </si>
  <si>
    <r>
      <rPr>
        <sz val="11"/>
        <color theme="1"/>
        <rFont val="宋体"/>
        <charset val="134"/>
        <scheme val="minor"/>
      </rPr>
      <t>新建排涝泵站（装机2000KW，设计流量22.50m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</si>
  <si>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正龙溪</t>
  </si>
  <si>
    <r>
      <rPr>
        <sz val="11"/>
        <color theme="1"/>
        <rFont val="宋体"/>
        <charset val="134"/>
        <scheme val="minor"/>
      </rPr>
      <t>新建排涝泵站（装机400KW，设计流量3.44m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</si>
  <si>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朝阳溪</t>
  </si>
  <si>
    <r>
      <rPr>
        <sz val="11"/>
        <color theme="1"/>
        <rFont val="宋体"/>
        <charset val="134"/>
        <scheme val="minor"/>
      </rPr>
      <t>新建排涝泵站（装机2700KW，设计流量28.70m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</si>
  <si>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化龙溪</t>
  </si>
  <si>
    <r>
      <rPr>
        <sz val="11"/>
        <color theme="1"/>
        <rFont val="宋体"/>
        <charset val="134"/>
        <scheme val="minor"/>
      </rPr>
      <t>新建排涝泵站（装机900KW，设计流量14.30m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/s）</t>
    </r>
  </si>
  <si>
    <t>朱家大山</t>
  </si>
  <si>
    <t>泵站扩建</t>
  </si>
  <si>
    <t>闸坝湖</t>
  </si>
  <si>
    <t>更新改造</t>
  </si>
  <si>
    <t>周家湾</t>
  </si>
  <si>
    <t>填表说明：建设内容应包括泵站的流量及装机等相关内容</t>
  </si>
  <si>
    <t>附表1-6                        排涝能力提升撇洪渠及排渍渠工程规划及投资表</t>
  </si>
  <si>
    <t>六十里长冲河</t>
  </si>
  <si>
    <t>河道整治5km</t>
  </si>
  <si>
    <t>周家湾泵站排水渠</t>
  </si>
  <si>
    <t>渠道整治0.6km</t>
  </si>
  <si>
    <t>正农溪</t>
  </si>
  <si>
    <t>河道整治1.5km</t>
  </si>
  <si>
    <t>河道整治2.2km</t>
  </si>
  <si>
    <t>河道整治2.1km</t>
  </si>
  <si>
    <t>东沩溪</t>
  </si>
  <si>
    <t>河道整治1.4km</t>
  </si>
  <si>
    <t>河道整治2.4km</t>
  </si>
  <si>
    <t>河道整治7.01km</t>
  </si>
  <si>
    <t>河道整治4km</t>
  </si>
  <si>
    <t>填表说明：建设内容应包括治理渠道的起始点位置及长度等相内容</t>
  </si>
  <si>
    <t>附表1-7                                     中小河流治理工程规划及投资表</t>
  </si>
  <si>
    <t>所在县   （市、区）</t>
  </si>
  <si>
    <t>类别</t>
  </si>
  <si>
    <t>乌江流域综合治理工程</t>
  </si>
  <si>
    <t>宁乡市</t>
  </si>
  <si>
    <t>中小河流</t>
  </si>
  <si>
    <r>
      <rPr>
        <sz val="11"/>
        <rFont val="宋体"/>
        <charset val="134"/>
        <scheme val="minor"/>
      </rPr>
      <t>河道整治清淤长度15.2km，新建堤防、护岸14km，堤防、护岸加固</t>
    </r>
    <r>
      <rPr>
        <sz val="11"/>
        <rFont val="宋体"/>
        <charset val="134"/>
        <scheme val="minor"/>
      </rPr>
      <t>3</t>
    </r>
    <r>
      <rPr>
        <sz val="11"/>
        <rFont val="宋体"/>
        <charset val="134"/>
        <scheme val="minor"/>
      </rPr>
      <t>5.9km，新建穿堤建筑物10处、涵闸改造21处。</t>
    </r>
  </si>
  <si>
    <t>靳江流域综合治理工程</t>
  </si>
  <si>
    <t>加高加固堤身49.6km、护坡护岸55km、护脚16.8km、清淤疏浚18km、涵闸改造30处</t>
  </si>
  <si>
    <r>
      <rPr>
        <sz val="10.5"/>
        <color rgb="FF000000"/>
        <rFont val="宋体"/>
        <charset val="134"/>
      </rPr>
      <t>填表说明：建设内容应包括治理河道的起始点位置及长度等相内容，类别为重要支流、中小河流、农村水系，中小河流为集雨面积为</t>
    </r>
    <r>
      <rPr>
        <sz val="10.5"/>
        <color rgb="FF000000"/>
        <rFont val="Times New Roman"/>
        <charset val="134"/>
      </rPr>
      <t>200-3000Km</t>
    </r>
    <r>
      <rPr>
        <vertAlign val="superscript"/>
        <sz val="10.5"/>
        <color rgb="FF000000"/>
        <rFont val="Times New Roman"/>
        <charset val="134"/>
      </rPr>
      <t>2</t>
    </r>
    <r>
      <rPr>
        <sz val="10.5"/>
        <color rgb="FF000000"/>
        <rFont val="宋体"/>
        <charset val="134"/>
      </rPr>
      <t>的河流。</t>
    </r>
  </si>
  <si>
    <t>附表1-8                                      山洪灾害防治工程规划及投资表</t>
  </si>
  <si>
    <t>山洪沟治理工程</t>
  </si>
  <si>
    <t>治理巷子水、七里水等山洪沟8条、109.9km，其中堤防加固111.6km、岸坡防护142.9km、清淤疏浚93.4km。</t>
  </si>
  <si>
    <t>山洪灾害防治非工程措施</t>
  </si>
  <si>
    <t>防汛指挥调度通讯系统建设、防汛应急三维电子沙盘系统、水文站网和预报系统建设、监测系统建设、预报预警系统建设、应急保障系统建设、群测群防体系完善。</t>
  </si>
  <si>
    <t>附表1-9                                      蓄滞洪区建设规划及投资表</t>
  </si>
  <si>
    <t>双凫铺、横市、回龙铺、坝塘、白马桥等9处蓄滞洪区建设</t>
  </si>
  <si>
    <t>附表2-1                                                        农村饮水安全巩固提升工程规划和投资表</t>
  </si>
  <si>
    <t>工程类型</t>
  </si>
  <si>
    <t>工程名称</t>
  </si>
  <si>
    <t>总投资</t>
  </si>
  <si>
    <t>其中，水源工程投资</t>
  </si>
  <si>
    <t>其中，水厂投资</t>
  </si>
  <si>
    <t>其中，输配水管网投资</t>
  </si>
  <si>
    <t>计量装置投资</t>
  </si>
  <si>
    <t>规模化水厂能力建设投资</t>
  </si>
  <si>
    <t>建设投资</t>
  </si>
  <si>
    <t>划、立、治投资</t>
  </si>
  <si>
    <t>水厂投资</t>
  </si>
  <si>
    <t>其中，水质净化和消毒设施设备投资</t>
  </si>
  <si>
    <t>村级以上管网</t>
  </si>
  <si>
    <t>村内管网（不含入户管）</t>
  </si>
  <si>
    <t>进、出水厂水计量装置</t>
  </si>
  <si>
    <t>入户水表</t>
  </si>
  <si>
    <t>水质化验室</t>
  </si>
  <si>
    <t>自动化监控系统</t>
  </si>
  <si>
    <t>净化设施设备</t>
  </si>
  <si>
    <t>消毒设备</t>
  </si>
  <si>
    <t>宁乡市合计</t>
  </si>
  <si>
    <t>/</t>
  </si>
  <si>
    <t>规模化工程</t>
  </si>
  <si>
    <r>
      <rPr>
        <sz val="9"/>
        <rFont val="宋体"/>
        <charset val="134"/>
      </rPr>
      <t>城乡一体化工程（农村部分）</t>
    </r>
  </si>
  <si>
    <r>
      <rPr>
        <b/>
        <sz val="9"/>
        <rFont val="宋体"/>
        <charset val="134"/>
      </rPr>
      <t>小计</t>
    </r>
  </si>
  <si>
    <t>新建回龙铺镇白金水厂</t>
  </si>
  <si>
    <t>宁乡市正农水厂管网延伸</t>
  </si>
  <si>
    <t>宁乡市南太湖水厂管网延伸</t>
  </si>
  <si>
    <t>坝塘镇南田坪水厂管网延伸工程</t>
  </si>
  <si>
    <r>
      <rPr>
        <sz val="9"/>
        <rFont val="宋体"/>
        <charset val="134"/>
      </rPr>
      <t>万人工程</t>
    </r>
  </si>
  <si>
    <t>新建黄材二水厂</t>
  </si>
  <si>
    <t>铁冲水厂管网延伸</t>
  </si>
  <si>
    <t>双凫铺水厂管网延伸</t>
  </si>
  <si>
    <t>田坪水厂扩建</t>
  </si>
  <si>
    <t>洞庭桥水厂扩建</t>
  </si>
  <si>
    <t>流沙河水厂管网延伸</t>
  </si>
  <si>
    <t>灰汤水厂扩建</t>
  </si>
  <si>
    <t>新建资福镇窑里水厂</t>
  </si>
  <si>
    <t>双狮岭水厂扩建</t>
  </si>
  <si>
    <t>花明楼水厂管网延伸</t>
  </si>
  <si>
    <t>白云寺水厂管网延伸</t>
  </si>
  <si>
    <t>新建道林镇道林二水厂</t>
  </si>
  <si>
    <t>龙田水厂扩建</t>
  </si>
  <si>
    <t>新建沙田乡堆资水厂</t>
  </si>
  <si>
    <t>巷子口水厂扩建</t>
  </si>
  <si>
    <t>沩山水厂扩建</t>
  </si>
  <si>
    <r>
      <rPr>
        <sz val="9"/>
        <rFont val="宋体"/>
        <charset val="134"/>
      </rPr>
      <t>小型供水工程</t>
    </r>
  </si>
  <si>
    <r>
      <rPr>
        <sz val="9"/>
        <rFont val="宋体"/>
        <charset val="134"/>
      </rPr>
      <t>千人工程</t>
    </r>
  </si>
  <si>
    <t>沙田水厂扩容提质</t>
  </si>
  <si>
    <t>资福水厂扩容提质</t>
  </si>
  <si>
    <t>道林水厂管网延伸工程</t>
  </si>
  <si>
    <t>老旧供水工程和管网更新改造</t>
  </si>
  <si>
    <r>
      <rPr>
        <sz val="9"/>
        <rFont val="宋体"/>
        <charset val="134"/>
      </rPr>
      <t>千人以下集中工程</t>
    </r>
  </si>
  <si>
    <t>巷子口镇金枫园村饮水工程提质改造</t>
  </si>
  <si>
    <t>巷子口镇联花村塔子坑组饮水工程提质改造</t>
  </si>
  <si>
    <t>沩山乡移民集镇饮水工程提质改造</t>
  </si>
  <si>
    <t>黄材镇沩滨新村饮水工程提质改造</t>
  </si>
  <si>
    <t>喻家坳乡湖溪塘村饮水工程提质改造</t>
  </si>
  <si>
    <t>喻家坳乡太平山村饮水工程提质改造</t>
  </si>
  <si>
    <t>双凫铺镇粟江村饮水工程提质改造</t>
  </si>
  <si>
    <t>老粮仓镇双藕村八组饮水工程提质改造</t>
  </si>
  <si>
    <t>老粮仓镇双藕村宇峰组饮水工程提质改造</t>
  </si>
  <si>
    <t>东湖塘镇泉塘湾村饮水工程提质改造</t>
  </si>
  <si>
    <t>东湖塘镇陶家湾村饮水工程提质改造</t>
  </si>
  <si>
    <t>东湖塘镇麻山村饮水工程提质改造</t>
  </si>
  <si>
    <t>东湖塘镇泉山村饮水工程提质改造</t>
  </si>
  <si>
    <t>沙田乡宝云村饮水工程提质改造</t>
  </si>
  <si>
    <t>资福镇清泉河村饮水工程提质改造</t>
  </si>
  <si>
    <t>附表2-2                                大中型灌区节水改造工程规划及投资表</t>
  </si>
  <si>
    <t>灌区规模</t>
  </si>
  <si>
    <t>（大/中型）</t>
  </si>
  <si>
    <t>黄材灌区</t>
  </si>
  <si>
    <t>灌溉渠道（防渗衬砌285km、除险加固53km）、排水沟（渠）加固改造63km、建筑物除险加固745座</t>
  </si>
  <si>
    <t>韶山灌区</t>
  </si>
  <si>
    <t>灌溉渠道（防渗衬砌34km、除险加固6km）、排水沟（渠）加固改造33km、建筑物除险加固161座</t>
  </si>
  <si>
    <t>田坪灌区</t>
  </si>
  <si>
    <t>灌溉渠道（防渗衬砌177km、除险加固80km）、排水沟（渠）加固改造98km、建筑物除险加固271座</t>
  </si>
  <si>
    <t>洞庭桥灌区</t>
  </si>
  <si>
    <t>灌溉渠道（防渗衬砌45km、除险加固56km）、新建排水沟（渠）7km、排水沟（渠）加固改造9km、建筑物除险加固138座</t>
  </si>
  <si>
    <t>填表说明：建设内容应包括治理渠道的数量长度，及主要渠系建筑物的数量等相内容</t>
  </si>
  <si>
    <t>附表2-3                                 水源及水资源配置工程规划和投资表</t>
  </si>
  <si>
    <t>所在县    （市、区）</t>
  </si>
  <si>
    <t>洞庭桥水库引水渠提质改造</t>
  </si>
  <si>
    <t>引水渠防渗衬砌、引水渠外坡加固、隧洞清淤等</t>
  </si>
  <si>
    <t>白云寺补水工程</t>
  </si>
  <si>
    <t>新建泵站</t>
  </si>
  <si>
    <t>华光水库引水渠恢复工程</t>
  </si>
  <si>
    <t>引水渠防渗衬砌、引水渠外坡加固、渠道清淤等</t>
  </si>
  <si>
    <t>附表2-4                                 引调水工程规划及投资表</t>
  </si>
  <si>
    <t>所在县      （市、区）</t>
  </si>
  <si>
    <t>田坪水库引水工程</t>
  </si>
  <si>
    <t>宁乡市流沙河镇</t>
  </si>
  <si>
    <t>新建渠道2km，隧洞8km。严重干旱期从冬塘河应急引水259.62万m³，可作为田坪水库灌区18.22万群众基本生活保障用水以及部分农田灌溉保障用水。</t>
  </si>
  <si>
    <t>附表2-5                            大中型灌排泵站更新改造工程规划及投资表</t>
  </si>
  <si>
    <t>煤炭坝矿井抽水工程</t>
  </si>
  <si>
    <r>
      <rPr>
        <sz val="11"/>
        <color theme="1"/>
        <rFont val="宋体"/>
        <charset val="134"/>
        <scheme val="minor"/>
      </rPr>
      <t>泵站的流量3m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/s，采用两级泵站，一级泵站三台潜水泵，单机功率400kw，二级泵站采用3台离心泵，单机功率1250kw。</t>
    </r>
  </si>
  <si>
    <t>集中式</t>
  </si>
  <si>
    <t>韶花泵站工程</t>
  </si>
  <si>
    <r>
      <rPr>
        <sz val="11"/>
        <color theme="1"/>
        <rFont val="宋体"/>
        <charset val="134"/>
        <scheme val="minor"/>
      </rPr>
      <t>泵站总流量11.84m</t>
    </r>
    <r>
      <rPr>
        <vertAlign val="superscript"/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/s，装机台数24台，总装机容量5090kw。对主体建筑维护，机电设备维护和更新，建筑景观及电气设备更新以及运行管理规章制度更新等。</t>
    </r>
  </si>
  <si>
    <t>已制定实施方案</t>
  </si>
  <si>
    <t>附表3-1                                     水域生态修复工程规划及投资表</t>
  </si>
  <si>
    <t>金洲湖湿地</t>
  </si>
  <si>
    <t>通过保护、采取生态技术、生态工程对湿地进行恢复，依托库区自然环境和城市景观及沿河风光带，形成集滨水景观、湿地生态旅游、发电和防洪抗汛等功能于一体。</t>
  </si>
  <si>
    <t>沩水城区段水生态文明建设工程中已规划投资</t>
  </si>
  <si>
    <t>闸坝湖湿地</t>
  </si>
  <si>
    <t>通过10km河道整治、水域湿地扩展、截污治污、绿化、交通配套、园林景观建设等措施有效恢复水体生态环境，达到水清景美的效果。</t>
  </si>
  <si>
    <t>群英垸沩水故道河道整治与水系连通工程</t>
  </si>
  <si>
    <t>8km沩水故道，东河、历泉河等水系的岸线整治，水系连通，河湖疏浚，小区域湿地建设，交通配套。</t>
  </si>
  <si>
    <t>闸坝湖及团头湖水源保护工程</t>
  </si>
  <si>
    <r>
      <rPr>
        <sz val="11"/>
        <color theme="1"/>
        <rFont val="宋体"/>
        <charset val="134"/>
        <scheme val="minor"/>
      </rPr>
      <t>15km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水域清淤整治、截污治污、湿地建设等措施达到Ⅲ类水标准。</t>
    </r>
  </si>
  <si>
    <t>双江口镇刘家洲湿地</t>
  </si>
  <si>
    <t>新建双江口镇刘家洲湿地</t>
  </si>
  <si>
    <t>金洲镇八曲河湿地</t>
  </si>
  <si>
    <t>新建金洲镇八曲河湿地</t>
  </si>
  <si>
    <t>夏铎铺镇官桥河湿地</t>
  </si>
  <si>
    <t>新建夏铎铺镇官桥河湿地</t>
  </si>
  <si>
    <t>历经铺镇东河湿地</t>
  </si>
  <si>
    <t>新建历经铺镇东河湿地</t>
  </si>
  <si>
    <t>黄材镇炭河里湿地</t>
  </si>
  <si>
    <t>新建黄材镇炭河里湿地</t>
  </si>
  <si>
    <t>乡镇集镇湿地</t>
  </si>
  <si>
    <t>除玉潭、白马桥、城郊、历经铺4个街道以外的25个乡镇结合各乡镇集镇污水处理厂建设，各新建一处湿地（面积20~30亩）。</t>
  </si>
  <si>
    <t>污水处理厂投资未计入</t>
  </si>
  <si>
    <t>附表3-2                                            水土保持规划项目及投资表</t>
  </si>
  <si>
    <t>边山坝河小流域治理</t>
  </si>
  <si>
    <r>
      <rPr>
        <sz val="11"/>
        <color theme="1"/>
        <rFont val="宋体"/>
        <charset val="134"/>
        <scheme val="minor"/>
      </rPr>
      <t>河道修复2.5km，流域内山塘整治、生态沟渠、截排水沟渠、生产便道以及人工湿地等。新增水土流失治理面积10.25km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</si>
  <si>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铁冲河小流域治理</t>
  </si>
  <si>
    <r>
      <rPr>
        <sz val="11"/>
        <color theme="1"/>
        <rFont val="宋体"/>
        <charset val="134"/>
        <scheme val="minor"/>
      </rPr>
      <t>河道修复2.0km，流域内山塘整治、生态沟渠、截排水沟渠、生产便道以及人工湿地等。新增水土流失治理面积10.18km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</si>
  <si>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粟溪河小流域治理</t>
  </si>
  <si>
    <r>
      <rPr>
        <sz val="11"/>
        <color theme="1"/>
        <rFont val="宋体"/>
        <charset val="134"/>
        <scheme val="minor"/>
      </rPr>
      <t>河道修复2.8km，流域内山塘整治、生态沟渠、截排水沟渠、生产便道以及人工湿地等。新增水土流失治理面积14.71km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</si>
  <si>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在凤河小流域治理</t>
  </si>
  <si>
    <t>东湖塘镇</t>
  </si>
  <si>
    <r>
      <rPr>
        <sz val="11"/>
        <color theme="1"/>
        <rFont val="宋体"/>
        <charset val="134"/>
        <scheme val="minor"/>
      </rPr>
      <t>河道修复2.5km，流域内山塘整治、生态沟渠、截排水沟渠、生产便道以及人工湿地等。新增水土流失治理面积10.85km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</si>
  <si>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清泉河小流域治理</t>
  </si>
  <si>
    <r>
      <rPr>
        <sz val="11"/>
        <color theme="1"/>
        <rFont val="宋体"/>
        <charset val="134"/>
        <scheme val="minor"/>
      </rPr>
      <t>河道修复2.5km，流域内山塘整治、生态沟渠、截排水沟渠、生产便道以及人工湿地等。新增水土流失治理面积13.05km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</si>
  <si>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五里堆水小流域治理</t>
  </si>
  <si>
    <r>
      <rPr>
        <sz val="11"/>
        <color theme="1"/>
        <rFont val="宋体"/>
        <charset val="134"/>
        <scheme val="minor"/>
      </rPr>
      <t>河道修复2.8km，流域内山塘整治、生态沟渠、截排水沟渠、生产便道以及人工湿地等。新增水土流失治理面积11.53km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</si>
  <si>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扬华江小流域治理</t>
  </si>
  <si>
    <r>
      <rPr>
        <sz val="11"/>
        <color theme="1"/>
        <rFont val="宋体"/>
        <charset val="134"/>
        <scheme val="minor"/>
      </rPr>
      <t>河道修复21.5km，流域内山塘整治、生态沟渠、截排水沟渠、生产便道以及人工湿地等。新增水土流失治理面积12.42km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</si>
  <si>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>草冲河小流域治理</t>
  </si>
  <si>
    <r>
      <rPr>
        <sz val="11"/>
        <color theme="1"/>
        <rFont val="宋体"/>
        <charset val="134"/>
        <scheme val="minor"/>
      </rPr>
      <t>河道修复12.1km，流域内山塘整治、生态沟渠、截排水沟渠、生产便道以及人工湿地等。新增水土流失治理面积9.7km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。</t>
    </r>
  </si>
  <si>
    <t xml:space="preserve">附表3-3                                        农村水系综合治理工程规划及投资表 </t>
  </si>
  <si>
    <t>所在县     （市、区）</t>
  </si>
  <si>
    <t>黄涓水</t>
  </si>
  <si>
    <t>农村水系</t>
  </si>
  <si>
    <t>黄绢水入沩水河口以上5km堤防加固</t>
  </si>
  <si>
    <t>夏铎铺水入八曲河口（0+000）~319国道（9+700）</t>
  </si>
  <si>
    <t>堤防加固及新建长1.4km；河道护坡护脚18.26km；河道清淤疏浚4.019km；河坝拆除重建4座，新建景观河坝1座；农村排涝圆涵改造38处，拍门安装12张；灌溉泵站拆除重建6处，总装机21kW；左、右岸防汛道路共新建18.26km，新建桥涵2处；配备必要的管理设施</t>
  </si>
  <si>
    <t>已完成初步设计</t>
  </si>
  <si>
    <t>灭螺河入沩水河口（0+000）~太阳山（8+300）</t>
  </si>
  <si>
    <t>加高加固堤身8.3km、护坡护岸8.3km、护脚8.3km、清淤疏浚8km、涵闸改造2处</t>
  </si>
  <si>
    <t>坝塘水</t>
  </si>
  <si>
    <t>坝塘水入沩水河口以上5km堤防加固</t>
  </si>
  <si>
    <t>幸福渠入沩水口（0+000）~回龙铺镇上（5+230）</t>
  </si>
  <si>
    <t>加高加固堤身5.3km、护坡护岸5.3km、护脚5.3km、清淤疏浚5km、涵闸改造2处</t>
  </si>
  <si>
    <t>回龙铺水</t>
  </si>
  <si>
    <t>回龙铺水入沩水河口以上3km堤防加固</t>
  </si>
  <si>
    <t>白龙河</t>
  </si>
  <si>
    <t>白龙河入沩水河口以上5km堤防加固</t>
  </si>
  <si>
    <r>
      <rPr>
        <sz val="11"/>
        <color theme="1"/>
        <rFont val="宋体"/>
        <charset val="134"/>
        <scheme val="minor"/>
      </rPr>
      <t>填表说明：建设内容应包括治理河道的起始点位置及长度等相内容，类别为重要支流、中小河流、农村水系，农村水系为集雨面积小于200km</t>
    </r>
    <r>
      <rPr>
        <vertAlign val="superscript"/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的河流</t>
    </r>
  </si>
  <si>
    <t>附表3-4                              小微水体管护示范片区建设规划的投资表</t>
  </si>
  <si>
    <t>　小微水体示范片区建设</t>
  </si>
  <si>
    <t>25个乡镇（街道）继续推广小微水体管护经验，打造小微水体管护范片区　</t>
  </si>
  <si>
    <t>2019年已完成首批29个示范片区建设，示范区内小微水体管护水平得到质的提升，2020年继续打造示范片区，加强农村治水工作，通过示范片区的引领作用，提升小微水体管护水平。</t>
  </si>
  <si>
    <t>附表4-1                                大中型水库移民后期扶持人口分年度规划表                                单位：人</t>
  </si>
  <si>
    <t>2021年</t>
  </si>
  <si>
    <t>2022年</t>
  </si>
  <si>
    <t>2023年</t>
  </si>
  <si>
    <t>2024年</t>
  </si>
  <si>
    <t>2025年</t>
  </si>
  <si>
    <t>核定移民人数</t>
  </si>
  <si>
    <t>直补到人移民人数</t>
  </si>
  <si>
    <t>预测直补人口核减</t>
  </si>
  <si>
    <t>白马桥街道</t>
  </si>
  <si>
    <t>夏铎铺镇</t>
  </si>
  <si>
    <t>金洲镇</t>
  </si>
  <si>
    <t>菁华铺镇</t>
  </si>
  <si>
    <t>喻家坳镇</t>
  </si>
  <si>
    <t>沩山乡</t>
  </si>
  <si>
    <t>沙田乡</t>
  </si>
  <si>
    <t xml:space="preserve">附表4-2       大中型水库移民后期扶持十四五规划项目表   </t>
  </si>
  <si>
    <t>区县（市）</t>
  </si>
  <si>
    <t>项目类别及投入资金</t>
  </si>
  <si>
    <t>到县项目642万元</t>
  </si>
  <si>
    <t>精准扶贫推进重点村建设310万元</t>
  </si>
  <si>
    <t>避险解困240万元</t>
  </si>
  <si>
    <t>遗留问题处理48万元</t>
  </si>
  <si>
    <t>监测评估11万元</t>
  </si>
  <si>
    <t>大中型水库移民后期扶持1081.8万元</t>
  </si>
  <si>
    <t>2332.8万元</t>
  </si>
  <si>
    <t>附表5-1                                   水利工程信息化（监测预报预警通信系统等 ）建设投资表</t>
  </si>
  <si>
    <t>所在县（市、区）</t>
  </si>
  <si>
    <t>工程规模</t>
  </si>
  <si>
    <t>工程类别（水库、堤防、水闸、泵站等）</t>
  </si>
  <si>
    <r>
      <rPr>
        <sz val="10.5"/>
        <color rgb="FF000000"/>
        <rFont val="Times New Roman"/>
        <charset val="134"/>
      </rPr>
      <t>“</t>
    </r>
    <r>
      <rPr>
        <sz val="10.5"/>
        <color rgb="FF000000"/>
        <rFont val="宋体"/>
        <charset val="134"/>
      </rPr>
      <t>十四五</t>
    </r>
    <r>
      <rPr>
        <sz val="10.5"/>
        <color rgb="FF000000"/>
        <rFont val="Times New Roman"/>
        <charset val="134"/>
      </rPr>
      <t>”</t>
    </r>
    <r>
      <rPr>
        <sz val="10.5"/>
        <color rgb="FF000000"/>
        <rFont val="宋体"/>
        <charset val="134"/>
      </rPr>
      <t>规划投资（万元）</t>
    </r>
  </si>
  <si>
    <r>
      <rPr>
        <sz val="10.5"/>
        <color rgb="FF000000"/>
        <rFont val="宋体"/>
        <charset val="134"/>
      </rPr>
      <t>宁乡市中型水库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建设项目</t>
    </r>
  </si>
  <si>
    <t xml:space="preserve"> 中型　</t>
  </si>
  <si>
    <t>水库</t>
  </si>
  <si>
    <r>
      <rPr>
        <sz val="10.5"/>
        <color rgb="FF000000"/>
        <rFont val="宋体"/>
        <charset val="134"/>
        <scheme val="minor"/>
      </rPr>
      <t>2020</t>
    </r>
    <r>
      <rPr>
        <sz val="10.5"/>
        <color rgb="FF000000"/>
        <rFont val="宋体"/>
        <charset val="134"/>
      </rPr>
      <t>～</t>
    </r>
    <r>
      <rPr>
        <sz val="10.5"/>
        <color rgb="FF000000"/>
        <rFont val="宋体"/>
        <charset val="134"/>
        <scheme val="minor"/>
      </rPr>
      <t>2025</t>
    </r>
  </si>
  <si>
    <t>田坪、洞庭桥两座中型水库信息化管理系统建设</t>
  </si>
  <si>
    <r>
      <rPr>
        <sz val="10.5"/>
        <color rgb="FF000000"/>
        <rFont val="宋体"/>
        <charset val="134"/>
      </rPr>
      <t>宁乡市小型水库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建设项目</t>
    </r>
  </si>
  <si>
    <t>小型</t>
  </si>
  <si>
    <r>
      <rPr>
        <sz val="10.5"/>
        <color rgb="FF000000"/>
        <rFont val="Times New Roman"/>
        <charset val="134"/>
      </rPr>
      <t>32</t>
    </r>
    <r>
      <rPr>
        <sz val="10.5"/>
        <color rgb="FF000000"/>
        <rFont val="宋体"/>
        <charset val="134"/>
      </rPr>
      <t>座小（</t>
    </r>
    <r>
      <rPr>
        <sz val="10.5"/>
        <color rgb="FF000000"/>
        <rFont val="Times New Roman"/>
        <charset val="134"/>
      </rPr>
      <t>1</t>
    </r>
    <r>
      <rPr>
        <sz val="10.5"/>
        <color rgb="FF000000"/>
        <rFont val="宋体"/>
        <charset val="134"/>
      </rPr>
      <t>）型水库</t>
    </r>
    <r>
      <rPr>
        <sz val="10.5"/>
        <color theme="1"/>
        <rFont val="宋体"/>
        <charset val="134"/>
      </rPr>
      <t>信息化管理系统建设</t>
    </r>
  </si>
  <si>
    <r>
      <rPr>
        <sz val="10.5"/>
        <color rgb="FF000000"/>
        <rFont val="宋体"/>
        <charset val="134"/>
      </rPr>
      <t>宁乡市大型水闸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建设项目</t>
    </r>
  </si>
  <si>
    <t>大型</t>
  </si>
  <si>
    <t>水闸</t>
  </si>
  <si>
    <r>
      <rPr>
        <sz val="10.5"/>
        <color rgb="FF000000"/>
        <rFont val="Times New Roman"/>
        <charset val="134"/>
      </rPr>
      <t>12</t>
    </r>
    <r>
      <rPr>
        <sz val="10.5"/>
        <color rgb="FF000000"/>
        <rFont val="宋体"/>
        <charset val="134"/>
      </rPr>
      <t>座大型水闸</t>
    </r>
    <r>
      <rPr>
        <sz val="10.5"/>
        <color theme="1"/>
        <rFont val="宋体"/>
        <charset val="134"/>
      </rPr>
      <t>信息化管理系统建设</t>
    </r>
  </si>
  <si>
    <r>
      <rPr>
        <sz val="10.5"/>
        <color rgb="FF000000"/>
        <rFont val="宋体"/>
        <charset val="134"/>
      </rPr>
      <t>宁乡市中型水闸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建设项目</t>
    </r>
  </si>
  <si>
    <t>中型</t>
  </si>
  <si>
    <r>
      <rPr>
        <sz val="10.5"/>
        <color rgb="FF000000"/>
        <rFont val="Times New Roman"/>
        <charset val="134"/>
      </rPr>
      <t>33</t>
    </r>
    <r>
      <rPr>
        <sz val="10.5"/>
        <color rgb="FF000000"/>
        <rFont val="宋体"/>
        <charset val="134"/>
      </rPr>
      <t>座中型水闸</t>
    </r>
    <r>
      <rPr>
        <sz val="10.5"/>
        <color theme="1"/>
        <rFont val="宋体"/>
        <charset val="134"/>
      </rPr>
      <t>信息化管理系统建设</t>
    </r>
  </si>
  <si>
    <r>
      <rPr>
        <sz val="10.5"/>
        <color rgb="FF000000"/>
        <rFont val="宋体"/>
        <charset val="134"/>
      </rPr>
      <t>宁乡市重点灌区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建设项目</t>
    </r>
  </si>
  <si>
    <t>其他</t>
  </si>
  <si>
    <r>
      <rPr>
        <sz val="10.5"/>
        <color rgb="FF000000"/>
        <rFont val="宋体"/>
        <charset val="134"/>
      </rPr>
      <t>大型灌区韶山灌区及中型灌区田坪灌区</t>
    </r>
    <r>
      <rPr>
        <sz val="10.5"/>
        <color theme="1"/>
        <rFont val="宋体"/>
        <charset val="134"/>
      </rPr>
      <t>信息化管理系统</t>
    </r>
    <r>
      <rPr>
        <sz val="10.5"/>
        <color rgb="FF000000"/>
        <rFont val="宋体"/>
        <charset val="134"/>
      </rPr>
      <t>建设</t>
    </r>
  </si>
  <si>
    <t>靳江流域预警预报系统建设</t>
  </si>
  <si>
    <t>堤防</t>
  </si>
  <si>
    <t>新建预警预报设备及系统</t>
  </si>
  <si>
    <t>小流域水土保持监测与管理</t>
  </si>
  <si>
    <t>监测网建设、系统建设</t>
  </si>
  <si>
    <t>办公自动化系统</t>
  </si>
  <si>
    <t>办公自动化，实现无纸化办公</t>
  </si>
  <si>
    <t>水利业务信息管理平台建设</t>
  </si>
  <si>
    <t>移动信息平台、水务重点地区视频监控、完善平台数据整合、水务政务综合应用、资源共享服务体系建设。</t>
  </si>
  <si>
    <t>信息化保障体系建设</t>
  </si>
  <si>
    <t>研究开发信息化建设设和管理体系、完善水务信息化标准体系、建立人才培训与保障体系、加强安全体系建设。</t>
  </si>
  <si>
    <t>附表5-2                                  水利基础设施提升规划及投资表</t>
  </si>
  <si>
    <t>水文站建设</t>
  </si>
  <si>
    <t>新建6处水文站</t>
  </si>
  <si>
    <r>
      <rPr>
        <sz val="11"/>
        <color theme="1"/>
        <rFont val="宋体"/>
        <charset val="134"/>
        <scheme val="minor"/>
      </rPr>
      <t>2020</t>
    </r>
    <r>
      <rPr>
        <sz val="11"/>
        <color theme="1"/>
        <rFont val="宋体"/>
        <charset val="134"/>
      </rPr>
      <t>～</t>
    </r>
    <r>
      <rPr>
        <sz val="11"/>
        <color theme="1"/>
        <rFont val="宋体"/>
        <charset val="134"/>
        <scheme val="minor"/>
      </rPr>
      <t>2025</t>
    </r>
  </si>
  <si>
    <t>管理所建设</t>
  </si>
  <si>
    <t>对管理所危房进行改造</t>
  </si>
  <si>
    <t>基础量测设施建设</t>
  </si>
  <si>
    <t>增设基础量测设施、更换老旧量测设施</t>
  </si>
  <si>
    <t>附表5-3                                  水利工程维护管理规划及投资表</t>
  </si>
  <si>
    <t>维修养护内容</t>
  </si>
  <si>
    <t>水库工程维护管理建设</t>
  </si>
  <si>
    <t>水库管理设备设施维修养护，档案管理</t>
  </si>
  <si>
    <t>堤防工程维护管理建设</t>
  </si>
  <si>
    <t>堤防及附属建筑物日常信息管理维护，档案管理</t>
  </si>
  <si>
    <t>泵站工程维护管理建设</t>
  </si>
  <si>
    <t>泵站</t>
  </si>
  <si>
    <t>泵站运行管理维护，档案管理</t>
  </si>
  <si>
    <t>安全饮水工程维护管理建设</t>
  </si>
  <si>
    <t xml:space="preserve">安全饮水 </t>
  </si>
  <si>
    <t>安全饮水档案管理</t>
  </si>
  <si>
    <r>
      <rPr>
        <sz val="12"/>
        <rFont val="宋体"/>
        <charset val="134"/>
      </rPr>
      <t xml:space="preserve">         </t>
    </r>
    <r>
      <rPr>
        <b/>
        <sz val="12"/>
        <rFont val="宋体"/>
        <charset val="134"/>
      </rPr>
      <t>宁乡市主要河流统计表</t>
    </r>
  </si>
  <si>
    <t>河流名称</t>
  </si>
  <si>
    <t>所在流域</t>
  </si>
  <si>
    <r>
      <rPr>
        <sz val="10"/>
        <rFont val="宋体"/>
        <charset val="134"/>
      </rPr>
      <t>流域面积</t>
    </r>
    <r>
      <rPr>
        <sz val="10"/>
        <rFont val="Times New Roman"/>
        <charset val="134"/>
      </rPr>
      <t>(km</t>
    </r>
    <r>
      <rPr>
        <vertAlign val="superscript"/>
        <sz val="10"/>
        <rFont val="Times New Roman"/>
        <charset val="134"/>
      </rPr>
      <t>2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</si>
  <si>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河流长度</t>
    </r>
    <r>
      <rPr>
        <sz val="10"/>
        <rFont val="Times New Roman"/>
        <charset val="134"/>
      </rPr>
      <t>(km)</t>
    </r>
  </si>
  <si>
    <t>河流坡降（‰）</t>
  </si>
  <si>
    <t>河源地点</t>
  </si>
  <si>
    <t>流经主要地点</t>
  </si>
  <si>
    <t>河口地点</t>
  </si>
  <si>
    <t>湘江</t>
  </si>
  <si>
    <t>宁乡市扶王山</t>
  </si>
  <si>
    <t>宁乡县:北龙潭、莲花桥、黄材、横市、双凫铺、宁乡县城、双江口</t>
  </si>
  <si>
    <t>望城区高塘岭</t>
  </si>
  <si>
    <t>靳江</t>
  </si>
  <si>
    <t>湘乡市大湖</t>
  </si>
  <si>
    <r>
      <rPr>
        <sz val="10"/>
        <rFont val="宋体"/>
        <charset val="134"/>
      </rPr>
      <t>湘乡市大湖，宁乡</t>
    </r>
    <r>
      <rPr>
        <sz val="10"/>
        <rFont val="Times New Roman"/>
        <charset val="134"/>
      </rPr>
      <t>:</t>
    </r>
    <r>
      <rPr>
        <sz val="10"/>
        <rFont val="宋体"/>
        <charset val="134"/>
      </rPr>
      <t>在此山、麻山桥、合家坪、大屯营、新埠头、道林、石林桥</t>
    </r>
  </si>
  <si>
    <t>长沙市岳麓区柏家洲</t>
  </si>
  <si>
    <t>楚江</t>
  </si>
  <si>
    <t>宁乡市扇子排</t>
  </si>
  <si>
    <t>宁乡市田坪、太和桥、青山桥、流沙河、唐市、老粮仓、滩山铺</t>
  </si>
  <si>
    <t>宁乡市江家湾</t>
  </si>
  <si>
    <t>扬华江</t>
  </si>
  <si>
    <t>檀山湾</t>
  </si>
  <si>
    <t>心田、高山、赤塅、新建桥、大田方、田坪里</t>
  </si>
  <si>
    <t>花门楼</t>
  </si>
  <si>
    <t>乌江</t>
  </si>
  <si>
    <t>湘乡市羚羊山</t>
  </si>
  <si>
    <t>湘乡市,宁乡市:石螺山、灰汤、檀木桥、石坝子、粜米洲</t>
  </si>
  <si>
    <t>宁乡市打鼓垄</t>
  </si>
  <si>
    <t>金家湾水</t>
  </si>
  <si>
    <t>宁乡市新塘湾</t>
  </si>
  <si>
    <t>金家坪、茶子山、枫木桥、吴家湾</t>
  </si>
  <si>
    <t>杨柳湾</t>
  </si>
  <si>
    <t>巷子水</t>
  </si>
  <si>
    <t>十字界</t>
  </si>
  <si>
    <t>渭水湾、巷子口集镇、直田</t>
  </si>
  <si>
    <t>下花石湾</t>
  </si>
  <si>
    <t>七里水</t>
  </si>
  <si>
    <t>黄家湾</t>
  </si>
  <si>
    <t>隔山冲、七里山、江家滩、金家湾</t>
  </si>
  <si>
    <t>金家湾</t>
  </si>
  <si>
    <t>北源水</t>
  </si>
  <si>
    <t>沩山乡黄田冲</t>
  </si>
  <si>
    <t>密印寺、门前湾里、白叶坡、小龙潭水库、严家坳上、胡家仑</t>
  </si>
  <si>
    <t>小龙潭</t>
  </si>
  <si>
    <t>塅溪水</t>
  </si>
  <si>
    <t>猴公冲</t>
  </si>
  <si>
    <t>泌滔湾、塅溪、汪子湾</t>
  </si>
  <si>
    <t>梅子滩</t>
  </si>
  <si>
    <t>通溪仑</t>
  </si>
  <si>
    <t>唐家湾、郭家庙、横塘冲</t>
  </si>
  <si>
    <t>茶亭子</t>
  </si>
  <si>
    <t>铁冲水</t>
  </si>
  <si>
    <t>姜家湾</t>
  </si>
  <si>
    <t>关圣村、石湾里、孟家屋场、横市集镇</t>
  </si>
  <si>
    <t>秦家湾</t>
  </si>
  <si>
    <t>大成桥水（玉堂河）</t>
  </si>
  <si>
    <t>邓家坳</t>
  </si>
  <si>
    <t>塘湾、涌泉山、喻家坳集镇、高田、沙泉坝</t>
  </si>
  <si>
    <t>瓦泥塘</t>
  </si>
  <si>
    <t>昌坪里</t>
  </si>
  <si>
    <t>李家坝、张家冲、大树湾、谷塘坝</t>
  </si>
  <si>
    <t>新屋里</t>
  </si>
  <si>
    <t>白玉河（小河）</t>
  </si>
  <si>
    <t>下石峡子</t>
  </si>
  <si>
    <t>双江口檀树湾、白玉、新香、双江口社区</t>
  </si>
  <si>
    <t>双江口</t>
  </si>
  <si>
    <t>涓水</t>
  </si>
  <si>
    <t>宝云村</t>
  </si>
  <si>
    <t>宝云、长冲、沙田、石梅、五里堆、井冲、新桥、石施庵</t>
  </si>
  <si>
    <t>白沙洲</t>
  </si>
  <si>
    <t>粟溪</t>
  </si>
  <si>
    <t>大板冲</t>
  </si>
  <si>
    <t>麦田、寺门前、大塘湾</t>
  </si>
  <si>
    <t>菜田湾</t>
  </si>
  <si>
    <t>平水河（曾家河）</t>
  </si>
  <si>
    <t>望城区腊树塘</t>
  </si>
  <si>
    <t>宁乡市：田坪里、东湖、窑滩上、银花桥、虎形洲</t>
  </si>
  <si>
    <t>曾家湾</t>
  </si>
  <si>
    <t>夏铎铺水（官桥河）</t>
  </si>
  <si>
    <t>八曲河</t>
  </si>
  <si>
    <t>香山冲</t>
  </si>
  <si>
    <t>龙虎岭、牌楼湾、夏铎铺、鲁家桥</t>
  </si>
  <si>
    <t>方家桥</t>
  </si>
  <si>
    <t>烂泥湖</t>
  </si>
  <si>
    <t>田坪冲</t>
  </si>
  <si>
    <t>铁市湾、贺石桥、陈家桥、河湾里、四清水闸</t>
  </si>
  <si>
    <t>益阳马家洲</t>
  </si>
  <si>
    <t>菁华铺乡六角冲</t>
  </si>
  <si>
    <t>胡家老屋、白泥桥、八家桥、檀木桥、王家湾</t>
  </si>
  <si>
    <t>益阳大路坪</t>
  </si>
  <si>
    <t>白源河</t>
  </si>
  <si>
    <t>下松树山、陈家坝、郭家坝、东田湾、云田湾、张公桥、西山坝</t>
  </si>
  <si>
    <t>罗家潭</t>
  </si>
  <si>
    <t>阴潭坝水</t>
  </si>
  <si>
    <t>袁家湾水库</t>
  </si>
  <si>
    <t>邓家坝、对门山里、和尚桥、新屋湾、陈家坝、小湖桥、金塘咀</t>
  </si>
  <si>
    <t>王家咀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</si>
</sst>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0_);\(0\)"/>
    <numFmt numFmtId="180" formatCode="0;_㣿"/>
    <numFmt numFmtId="181" formatCode="0;_룿"/>
    <numFmt numFmtId="182" formatCode="0;_맿"/>
    <numFmt numFmtId="183" formatCode="0;_ۿ"/>
  </numFmts>
  <fonts count="53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0.5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Times New Roman"/>
      <charset val="134"/>
    </font>
    <font>
      <b/>
      <sz val="9"/>
      <name val="Times New Roman"/>
      <charset val="134"/>
    </font>
    <font>
      <b/>
      <sz val="8"/>
      <color theme="1"/>
      <name val="宋体"/>
      <charset val="134"/>
      <scheme val="minor"/>
    </font>
    <font>
      <sz val="8"/>
      <name val="Times New Roman"/>
      <charset val="134"/>
    </font>
    <font>
      <b/>
      <sz val="8"/>
      <name val="宋体"/>
      <charset val="134"/>
      <scheme val="minor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vertAlign val="superscript"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b/>
      <sz val="9"/>
      <name val="宋体"/>
      <charset val="134"/>
    </font>
    <font>
      <vertAlign val="superscript"/>
      <sz val="10.5"/>
      <color rgb="FF000000"/>
      <name val="Times New Roman"/>
      <charset val="134"/>
    </font>
    <font>
      <vertAlign val="superscript"/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6" borderId="20" applyNumberFormat="0" applyAlignment="0" applyProtection="0">
      <alignment vertical="center"/>
    </xf>
    <xf numFmtId="0" fontId="36" fillId="6" borderId="19" applyNumberFormat="0" applyAlignment="0" applyProtection="0">
      <alignment vertical="center"/>
    </xf>
    <xf numFmtId="0" fontId="37" fillId="7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0" borderId="0" applyProtection="0">
      <alignment vertical="center"/>
    </xf>
    <xf numFmtId="0" fontId="0" fillId="0" borderId="0"/>
    <xf numFmtId="0" fontId="3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3" fillId="0" borderId="0"/>
    <xf numFmtId="0" fontId="45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50" applyFont="1"/>
    <xf numFmtId="0" fontId="1" fillId="0" borderId="0" xfId="50" applyFont="1" applyFill="1"/>
    <xf numFmtId="0" fontId="1" fillId="2" borderId="0" xfId="50" applyFont="1" applyFill="1"/>
    <xf numFmtId="0" fontId="2" fillId="0" borderId="0" xfId="50" applyFont="1"/>
    <xf numFmtId="2" fontId="2" fillId="0" borderId="0" xfId="50" applyNumberFormat="1" applyFont="1"/>
    <xf numFmtId="0" fontId="3" fillId="0" borderId="1" xfId="53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 wrapText="1"/>
    </xf>
    <xf numFmtId="0" fontId="4" fillId="0" borderId="3" xfId="53" applyFont="1" applyBorder="1" applyAlignment="1">
      <alignment horizontal="center" vertical="center" wrapText="1"/>
    </xf>
    <xf numFmtId="2" fontId="4" fillId="0" borderId="3" xfId="53" applyNumberFormat="1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 wrapText="1"/>
    </xf>
    <xf numFmtId="2" fontId="4" fillId="0" borderId="4" xfId="53" applyNumberFormat="1" applyFont="1" applyBorder="1" applyAlignment="1">
      <alignment horizontal="center" vertical="center" wrapText="1"/>
    </xf>
    <xf numFmtId="0" fontId="4" fillId="0" borderId="5" xfId="53" applyFont="1" applyBorder="1" applyAlignment="1">
      <alignment horizontal="center" vertical="center" wrapText="1"/>
    </xf>
    <xf numFmtId="2" fontId="4" fillId="0" borderId="5" xfId="53" applyNumberFormat="1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4" fillId="0" borderId="2" xfId="53" applyFont="1" applyBorder="1" applyAlignment="1">
      <alignment vertical="center" wrapText="1"/>
    </xf>
    <xf numFmtId="2" fontId="4" fillId="0" borderId="2" xfId="53" applyNumberFormat="1" applyFont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176" fontId="4" fillId="0" borderId="2" xfId="53" applyNumberFormat="1" applyFont="1" applyFill="1" applyBorder="1" applyAlignment="1">
      <alignment horizontal="center" vertical="center" wrapText="1"/>
    </xf>
    <xf numFmtId="2" fontId="4" fillId="0" borderId="2" xfId="53" applyNumberFormat="1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vertical="center" wrapText="1"/>
    </xf>
    <xf numFmtId="177" fontId="4" fillId="0" borderId="2" xfId="53" applyNumberFormat="1" applyFont="1" applyFill="1" applyBorder="1" applyAlignment="1">
      <alignment horizontal="center" vertical="center" wrapText="1"/>
    </xf>
    <xf numFmtId="0" fontId="4" fillId="3" borderId="2" xfId="53" applyFont="1" applyFill="1" applyBorder="1" applyAlignment="1">
      <alignment horizontal="center" vertical="center" wrapText="1"/>
    </xf>
    <xf numFmtId="177" fontId="4" fillId="3" borderId="2" xfId="53" applyNumberFormat="1" applyFont="1" applyFill="1" applyBorder="1" applyAlignment="1">
      <alignment horizontal="center" vertical="center" wrapText="1"/>
    </xf>
    <xf numFmtId="2" fontId="4" fillId="3" borderId="2" xfId="53" applyNumberFormat="1" applyFont="1" applyFill="1" applyBorder="1" applyAlignment="1">
      <alignment horizontal="center" vertical="center" wrapText="1"/>
    </xf>
    <xf numFmtId="0" fontId="4" fillId="3" borderId="2" xfId="53" applyFont="1" applyFill="1" applyBorder="1" applyAlignment="1">
      <alignment vertical="center" wrapText="1"/>
    </xf>
    <xf numFmtId="176" fontId="4" fillId="3" borderId="2" xfId="53" applyNumberFormat="1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3" fillId="0" borderId="2" xfId="0" applyFont="1" applyBorder="1">
      <alignment vertical="center"/>
    </xf>
    <xf numFmtId="0" fontId="1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177" fontId="17" fillId="0" borderId="2" xfId="0" applyNumberFormat="1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77" fontId="20" fillId="0" borderId="2" xfId="0" applyNumberFormat="1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177" fontId="22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179" fontId="16" fillId="0" borderId="2" xfId="0" applyNumberFormat="1" applyFont="1" applyFill="1" applyBorder="1" applyAlignment="1">
      <alignment horizontal="center" vertical="center" wrapText="1"/>
    </xf>
    <xf numFmtId="179" fontId="15" fillId="0" borderId="2" xfId="0" applyNumberFormat="1" applyFont="1" applyFill="1" applyBorder="1" applyAlignment="1">
      <alignment horizontal="center" vertical="center" wrapText="1"/>
    </xf>
    <xf numFmtId="179" fontId="16" fillId="0" borderId="2" xfId="0" applyNumberFormat="1" applyFont="1" applyBorder="1" applyAlignment="1">
      <alignment horizontal="center" vertical="center" wrapText="1"/>
    </xf>
    <xf numFmtId="179" fontId="15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0" xfId="0" applyBorder="1">
      <alignment vertical="center"/>
    </xf>
    <xf numFmtId="0" fontId="25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1" fontId="0" fillId="0" borderId="0" xfId="0" applyNumberFormat="1">
      <alignment vertical="center"/>
    </xf>
    <xf numFmtId="0" fontId="0" fillId="0" borderId="14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82" fontId="8" fillId="0" borderId="2" xfId="0" applyNumberFormat="1" applyFon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1" fontId="0" fillId="0" borderId="0" xfId="0" applyNumberFormat="1">
      <alignment vertical="center"/>
    </xf>
    <xf numFmtId="0" fontId="8" fillId="0" borderId="6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80" fontId="8" fillId="0" borderId="2" xfId="0" applyNumberFormat="1" applyFont="1" applyBorder="1" applyAlignment="1">
      <alignment horizontal="center" vertical="center"/>
    </xf>
    <xf numFmtId="183" fontId="8" fillId="0" borderId="2" xfId="0" applyNumberFormat="1" applyFont="1" applyBorder="1" applyAlignment="1">
      <alignment horizontal="center" vertical="center"/>
    </xf>
    <xf numFmtId="180" fontId="0" fillId="0" borderId="0" xfId="0" applyNumberForma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1 3" xfId="49"/>
    <cellStyle name="常规 2" xfId="50"/>
    <cellStyle name="常规 2 3 2" xfId="51"/>
    <cellStyle name="常规 218 2" xfId="52"/>
    <cellStyle name="常规 4" xfId="53"/>
    <cellStyle name="常规 4 3 2 2" xfId="54"/>
    <cellStyle name="常规 89 4 3 6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33"/>
  <sheetViews>
    <sheetView tabSelected="1" workbookViewId="0">
      <selection activeCell="K16" sqref="K16"/>
    </sheetView>
  </sheetViews>
  <sheetFormatPr defaultColWidth="9" defaultRowHeight="13.5"/>
  <cols>
    <col min="2" max="2" width="9.25" style="51" customWidth="1"/>
    <col min="3" max="3" width="25.875" style="51" customWidth="1"/>
    <col min="4" max="4" width="30.5" style="51" customWidth="1"/>
    <col min="5" max="5" width="30.25" style="51" customWidth="1"/>
    <col min="6" max="6" width="24" style="51" customWidth="1"/>
    <col min="7" max="7" width="6.25" style="51" customWidth="1"/>
  </cols>
  <sheetData>
    <row r="5" ht="20.1" customHeight="1" spans="2:7">
      <c r="B5" s="40" t="s">
        <v>0</v>
      </c>
      <c r="C5" s="40"/>
      <c r="D5" s="40"/>
      <c r="E5" s="40"/>
      <c r="F5" s="40"/>
      <c r="G5" s="40"/>
    </row>
    <row r="6" ht="16.5" customHeight="1" spans="2:7">
      <c r="B6" s="29" t="s">
        <v>1</v>
      </c>
      <c r="C6" s="29" t="s">
        <v>2</v>
      </c>
      <c r="D6" s="29" t="s">
        <v>3</v>
      </c>
      <c r="E6" s="29" t="s">
        <v>4</v>
      </c>
      <c r="F6" s="29" t="s">
        <v>5</v>
      </c>
      <c r="G6" s="29" t="s">
        <v>6</v>
      </c>
    </row>
    <row r="7" ht="16.5" customHeight="1" spans="2:7">
      <c r="B7" s="107" t="s">
        <v>7</v>
      </c>
      <c r="C7" s="41" t="s">
        <v>8</v>
      </c>
      <c r="D7" s="46" t="s">
        <v>9</v>
      </c>
      <c r="E7" s="29" t="s">
        <v>10</v>
      </c>
      <c r="F7" s="29">
        <f>'表1-1 水库新扩建工程规划及投资表'!H16</f>
        <v>208980</v>
      </c>
      <c r="G7" s="29"/>
    </row>
    <row r="8" ht="16.5" customHeight="1" spans="2:7">
      <c r="B8" s="108"/>
      <c r="C8" s="109"/>
      <c r="D8" s="46" t="s">
        <v>11</v>
      </c>
      <c r="E8" s="29" t="s">
        <v>12</v>
      </c>
      <c r="F8" s="29">
        <f>'表1-2 水库加固提升工程规划及投资表'!G24</f>
        <v>1870</v>
      </c>
      <c r="G8" s="29"/>
    </row>
    <row r="9" ht="16.5" customHeight="1" spans="2:7">
      <c r="B9" s="108"/>
      <c r="C9" s="109"/>
      <c r="D9" s="46" t="s">
        <v>13</v>
      </c>
      <c r="E9" s="29" t="s">
        <v>14</v>
      </c>
      <c r="F9" s="29">
        <f>'表1-3  病险水闸除险加固工程规划及投资表'!G22</f>
        <v>53591</v>
      </c>
      <c r="G9" s="29"/>
    </row>
    <row r="10" ht="16.5" customHeight="1" spans="2:7">
      <c r="B10" s="108"/>
      <c r="C10" s="109"/>
      <c r="D10" s="46" t="s">
        <v>15</v>
      </c>
      <c r="E10" s="29" t="s">
        <v>16</v>
      </c>
      <c r="F10" s="29">
        <f>'表1-4    堤防工程建设规划及投资表 '!H12</f>
        <v>136000</v>
      </c>
      <c r="G10" s="29"/>
    </row>
    <row r="11" ht="16.5" customHeight="1" spans="2:7">
      <c r="B11" s="108"/>
      <c r="C11" s="109"/>
      <c r="D11" s="46" t="s">
        <v>17</v>
      </c>
      <c r="E11" s="29" t="s">
        <v>18</v>
      </c>
      <c r="F11" s="110">
        <f>'表1-5   排涝能力提升泵站工程规划及投资表 '!F18</f>
        <v>21356.5</v>
      </c>
      <c r="G11" s="29"/>
    </row>
    <row r="12" ht="16.5" customHeight="1" spans="2:9">
      <c r="B12" s="108"/>
      <c r="C12" s="109"/>
      <c r="D12" s="46" t="s">
        <v>19</v>
      </c>
      <c r="E12" s="29" t="s">
        <v>20</v>
      </c>
      <c r="F12" s="29">
        <f>'表1-6    排涝能力提升撇洪渠及排渍渠工程规划及投资表'!F17</f>
        <v>2631</v>
      </c>
      <c r="G12" s="29"/>
      <c r="I12" s="122"/>
    </row>
    <row r="13" ht="16.5" customHeight="1" spans="2:7">
      <c r="B13" s="108"/>
      <c r="C13" s="109"/>
      <c r="D13" s="46" t="s">
        <v>21</v>
      </c>
      <c r="E13" s="29" t="s">
        <v>22</v>
      </c>
      <c r="F13" s="29">
        <f>' 表1-7  中小河流治理工程规划及投资表'!G10</f>
        <v>27460</v>
      </c>
      <c r="G13" s="29"/>
    </row>
    <row r="14" ht="16.5" customHeight="1" spans="2:8">
      <c r="B14" s="108"/>
      <c r="C14" s="109"/>
      <c r="D14" s="46" t="s">
        <v>23</v>
      </c>
      <c r="E14" s="29" t="s">
        <v>24</v>
      </c>
      <c r="F14" s="29">
        <f>'表1-8    山洪灾害防治工程规划及投资表 '!F9</f>
        <v>13760</v>
      </c>
      <c r="G14" s="29"/>
      <c r="H14" s="111">
        <f>SUM(F7:F15)</f>
        <v>532648.5</v>
      </c>
    </row>
    <row r="15" ht="16.5" customHeight="1" spans="2:8">
      <c r="B15" s="108"/>
      <c r="C15" s="109"/>
      <c r="D15" s="46" t="s">
        <v>25</v>
      </c>
      <c r="E15" s="46" t="s">
        <v>26</v>
      </c>
      <c r="F15" s="29">
        <f>'表1-9    蓄滞洪区建设规划及投资表'!F8</f>
        <v>67000</v>
      </c>
      <c r="G15" s="29"/>
      <c r="H15" s="111"/>
    </row>
    <row r="16" ht="16.5" customHeight="1" spans="2:8">
      <c r="B16" s="112"/>
      <c r="C16" s="47"/>
      <c r="D16" s="113" t="s">
        <v>27</v>
      </c>
      <c r="E16" s="114"/>
      <c r="F16" s="115">
        <f>SUM(F7:F15)</f>
        <v>532648.5</v>
      </c>
      <c r="G16" s="29"/>
      <c r="H16" s="111"/>
    </row>
    <row r="17" ht="16.5" customHeight="1" spans="2:7">
      <c r="B17" s="41" t="s">
        <v>28</v>
      </c>
      <c r="C17" s="41" t="s">
        <v>29</v>
      </c>
      <c r="D17" s="29" t="s">
        <v>30</v>
      </c>
      <c r="E17" s="29" t="s">
        <v>31</v>
      </c>
      <c r="F17" s="116">
        <f>'表2-1   农村饮水安全巩固提升工程规划和投资表 (2)'!G10</f>
        <v>110372.087744187</v>
      </c>
      <c r="G17" s="29"/>
    </row>
    <row r="18" ht="16.5" customHeight="1" spans="2:7">
      <c r="B18" s="109"/>
      <c r="C18" s="109"/>
      <c r="D18" s="29" t="s">
        <v>32</v>
      </c>
      <c r="E18" s="29" t="s">
        <v>33</v>
      </c>
      <c r="F18" s="29">
        <f>'表2-2  大中型灌区节水改造工程规划及投资表'!G12</f>
        <v>53445</v>
      </c>
      <c r="G18" s="29"/>
    </row>
    <row r="19" ht="16.5" customHeight="1" spans="2:7">
      <c r="B19" s="109"/>
      <c r="C19" s="109"/>
      <c r="D19" s="29" t="s">
        <v>34</v>
      </c>
      <c r="E19" s="29" t="s">
        <v>35</v>
      </c>
      <c r="F19" s="29">
        <f>'表2-3 水源及水资源配置工程规划和投资表'!F10</f>
        <v>1800</v>
      </c>
      <c r="G19" s="29"/>
    </row>
    <row r="20" ht="16.5" customHeight="1" spans="2:7">
      <c r="B20" s="109"/>
      <c r="C20" s="109"/>
      <c r="D20" s="29" t="s">
        <v>36</v>
      </c>
      <c r="E20" s="29" t="s">
        <v>37</v>
      </c>
      <c r="F20" s="29">
        <f>'表2-4   引调水工程规划及投资表'!F8</f>
        <v>8000</v>
      </c>
      <c r="G20" s="29"/>
    </row>
    <row r="21" ht="16.5" customHeight="1" spans="2:8">
      <c r="B21" s="109"/>
      <c r="C21" s="109"/>
      <c r="D21" s="29" t="s">
        <v>38</v>
      </c>
      <c r="E21" s="29" t="s">
        <v>39</v>
      </c>
      <c r="F21" s="29">
        <f>'表2-5  大中型灌排泵站更新改造工程规划及投资表  '!F9</f>
        <v>3260</v>
      </c>
      <c r="G21" s="29"/>
      <c r="H21" s="117">
        <f>SUM(F17:F21)</f>
        <v>176877.087744188</v>
      </c>
    </row>
    <row r="22" ht="16.5" customHeight="1" spans="2:7">
      <c r="B22" s="47"/>
      <c r="C22" s="47"/>
      <c r="D22" s="118" t="s">
        <v>27</v>
      </c>
      <c r="E22" s="114"/>
      <c r="F22" s="119">
        <f>SUM(F17:F21)</f>
        <v>176877.087744188</v>
      </c>
      <c r="G22" s="29"/>
    </row>
    <row r="23" ht="16.5" customHeight="1" spans="2:7">
      <c r="B23" s="41" t="s">
        <v>40</v>
      </c>
      <c r="C23" s="41" t="s">
        <v>41</v>
      </c>
      <c r="D23" s="29" t="s">
        <v>42</v>
      </c>
      <c r="E23" s="29" t="s">
        <v>43</v>
      </c>
      <c r="F23" s="29">
        <f>'表3-1  水域生态修复工程规划及投资表'!F17</f>
        <v>72600</v>
      </c>
      <c r="G23" s="29"/>
    </row>
    <row r="24" ht="16.5" customHeight="1" spans="2:7">
      <c r="B24" s="109"/>
      <c r="C24" s="109"/>
      <c r="D24" s="29" t="s">
        <v>44</v>
      </c>
      <c r="E24" s="29" t="s">
        <v>45</v>
      </c>
      <c r="F24" s="29">
        <f>'表3-2 水土保持规划项目及投资表'!F15</f>
        <v>26140</v>
      </c>
      <c r="G24" s="29"/>
    </row>
    <row r="25" ht="16.5" customHeight="1" spans="2:7">
      <c r="B25" s="109"/>
      <c r="C25" s="109"/>
      <c r="D25" s="29" t="s">
        <v>46</v>
      </c>
      <c r="E25" s="29" t="s">
        <v>47</v>
      </c>
      <c r="F25" s="29">
        <f>'表3-3 农村水系综合治理工程规划及投资表 '!G14</f>
        <v>23580</v>
      </c>
      <c r="G25" s="29"/>
    </row>
    <row r="26" ht="16.5" customHeight="1" spans="2:8">
      <c r="B26" s="109"/>
      <c r="C26" s="109"/>
      <c r="D26" s="29" t="s">
        <v>48</v>
      </c>
      <c r="E26" s="29" t="s">
        <v>49</v>
      </c>
      <c r="F26" s="29">
        <f>'表3-4   小微水体管护示范片区建设规划的投资表  '!F8</f>
        <v>2900</v>
      </c>
      <c r="G26" s="29"/>
      <c r="H26">
        <f>SUM(F23:F26)</f>
        <v>125220</v>
      </c>
    </row>
    <row r="27" ht="16.5" customHeight="1" spans="2:7">
      <c r="B27" s="47"/>
      <c r="C27" s="47"/>
      <c r="D27" s="118" t="s">
        <v>27</v>
      </c>
      <c r="E27" s="114"/>
      <c r="F27" s="31">
        <f>SUM(F23:F26)</f>
        <v>125220</v>
      </c>
      <c r="G27" s="29"/>
    </row>
    <row r="28" ht="16.5" customHeight="1" spans="2:7">
      <c r="B28" s="29" t="s">
        <v>50</v>
      </c>
      <c r="C28" s="29" t="s">
        <v>51</v>
      </c>
      <c r="D28" s="29" t="s">
        <v>52</v>
      </c>
      <c r="E28" s="29" t="s">
        <v>52</v>
      </c>
      <c r="F28" s="120">
        <v>2332.8</v>
      </c>
      <c r="G28" s="29"/>
    </row>
    <row r="29" ht="16.5" customHeight="1" spans="2:7">
      <c r="B29" s="41" t="s">
        <v>53</v>
      </c>
      <c r="C29" s="41" t="s">
        <v>54</v>
      </c>
      <c r="D29" s="29" t="s">
        <v>55</v>
      </c>
      <c r="E29" s="29" t="s">
        <v>55</v>
      </c>
      <c r="F29" s="29">
        <f>'  表5-水利工程信息化（监测预报预警通信系统等 ）建设投资表'!I17</f>
        <v>17450</v>
      </c>
      <c r="G29" s="29"/>
    </row>
    <row r="30" ht="16.5" customHeight="1" spans="2:7">
      <c r="B30" s="109"/>
      <c r="C30" s="109"/>
      <c r="D30" s="29" t="s">
        <v>56</v>
      </c>
      <c r="E30" s="29" t="s">
        <v>57</v>
      </c>
      <c r="F30" s="29">
        <f>'表5-2  水利基础设施提升规划及投资表'!F10</f>
        <v>1300</v>
      </c>
      <c r="G30" s="29"/>
    </row>
    <row r="31" ht="16.5" customHeight="1" spans="2:8">
      <c r="B31" s="109"/>
      <c r="C31" s="109"/>
      <c r="D31" s="29" t="s">
        <v>58</v>
      </c>
      <c r="E31" s="29" t="s">
        <v>58</v>
      </c>
      <c r="F31" s="29">
        <f>'表5-3  水利工程维护管理规划及投资表 '!G11</f>
        <v>3900</v>
      </c>
      <c r="G31" s="29"/>
      <c r="H31">
        <f>SUM(F29:F31)</f>
        <v>22650</v>
      </c>
    </row>
    <row r="32" ht="16.5" customHeight="1" spans="2:7">
      <c r="B32" s="47"/>
      <c r="C32" s="47"/>
      <c r="D32" s="118" t="s">
        <v>27</v>
      </c>
      <c r="E32" s="114"/>
      <c r="F32" s="120">
        <f>SUM(F29:F31)</f>
        <v>22650</v>
      </c>
      <c r="G32" s="29"/>
    </row>
    <row r="33" ht="16.5" customHeight="1" spans="2:8">
      <c r="B33" s="118" t="s">
        <v>59</v>
      </c>
      <c r="C33" s="114"/>
      <c r="D33" s="118"/>
      <c r="E33" s="114"/>
      <c r="F33" s="121">
        <f>F16+F22+F27+F28+F32</f>
        <v>859728.387744188</v>
      </c>
      <c r="G33" s="31"/>
      <c r="H33" s="111"/>
    </row>
  </sheetData>
  <mergeCells count="15">
    <mergeCell ref="B5:G5"/>
    <mergeCell ref="D16:E16"/>
    <mergeCell ref="D22:E22"/>
    <mergeCell ref="D27:E27"/>
    <mergeCell ref="D32:E32"/>
    <mergeCell ref="B33:C33"/>
    <mergeCell ref="D33:E33"/>
    <mergeCell ref="B7:B16"/>
    <mergeCell ref="B17:B22"/>
    <mergeCell ref="B23:B27"/>
    <mergeCell ref="B29:B32"/>
    <mergeCell ref="C7:C16"/>
    <mergeCell ref="C17:C22"/>
    <mergeCell ref="C23:C27"/>
    <mergeCell ref="C29:C32"/>
  </mergeCells>
  <printOptions horizontalCentered="1"/>
  <pageMargins left="0.708661417322835" right="0.708661417322835" top="0.748031496062992" bottom="0.748031496062992" header="0.31496062992126" footer="0.31496062992126"/>
  <pageSetup paperSize="9" firstPageNumber="64" orientation="landscape" useFirstPageNumber="1"/>
  <headerFooter>
    <oddFooter>&amp;C&amp;10&amp;P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K16"/>
  <sheetViews>
    <sheetView workbookViewId="0">
      <selection activeCell="K19" sqref="K19"/>
    </sheetView>
  </sheetViews>
  <sheetFormatPr defaultColWidth="9" defaultRowHeight="13.5"/>
  <cols>
    <col min="1" max="1" width="5.25" customWidth="1"/>
    <col min="2" max="2" width="8.25" customWidth="1"/>
    <col min="3" max="3" width="14.875" customWidth="1"/>
    <col min="4" max="4" width="13.25" customWidth="1"/>
    <col min="5" max="5" width="14" customWidth="1"/>
    <col min="6" max="6" width="8.875" customWidth="1"/>
    <col min="7" max="7" width="17.125" customWidth="1"/>
    <col min="8" max="8" width="14.25" customWidth="1"/>
    <col min="9" max="9" width="12.75" customWidth="1"/>
    <col min="10" max="10" width="16.5" customWidth="1"/>
  </cols>
  <sheetData>
    <row r="5" ht="20.1" customHeight="1" spans="2:11">
      <c r="B5" s="28" t="s">
        <v>60</v>
      </c>
      <c r="C5" s="28"/>
      <c r="D5" s="28"/>
      <c r="E5" s="28"/>
      <c r="F5" s="28"/>
      <c r="G5" s="28"/>
      <c r="H5" s="28"/>
      <c r="I5" s="28"/>
      <c r="J5" s="28"/>
      <c r="K5" s="106"/>
    </row>
    <row r="6" ht="20.1" customHeight="1" spans="2:11">
      <c r="B6" s="29" t="s">
        <v>1</v>
      </c>
      <c r="C6" s="29" t="s">
        <v>3</v>
      </c>
      <c r="D6" s="29" t="s">
        <v>61</v>
      </c>
      <c r="E6" s="29" t="s">
        <v>62</v>
      </c>
      <c r="F6" s="29" t="s">
        <v>63</v>
      </c>
      <c r="G6" s="29" t="s">
        <v>4</v>
      </c>
      <c r="H6" s="30" t="s">
        <v>5</v>
      </c>
      <c r="I6" s="29" t="s">
        <v>64</v>
      </c>
      <c r="J6" s="29" t="s">
        <v>65</v>
      </c>
      <c r="K6" s="29" t="s">
        <v>6</v>
      </c>
    </row>
    <row r="7" ht="20.1" customHeight="1" spans="2:11">
      <c r="B7" s="29"/>
      <c r="C7" s="29"/>
      <c r="D7" s="29"/>
      <c r="E7" s="29" t="s">
        <v>66</v>
      </c>
      <c r="F7" s="29"/>
      <c r="G7" s="29"/>
      <c r="H7" s="30"/>
      <c r="I7" s="29"/>
      <c r="J7" s="29"/>
      <c r="K7" s="29"/>
    </row>
    <row r="8" ht="20.1" customHeight="1" spans="2:11">
      <c r="B8" s="29">
        <v>1</v>
      </c>
      <c r="C8" s="29" t="s">
        <v>67</v>
      </c>
      <c r="D8" s="29" t="s">
        <v>68</v>
      </c>
      <c r="E8" s="29" t="s">
        <v>69</v>
      </c>
      <c r="F8" s="29" t="s">
        <v>70</v>
      </c>
      <c r="G8" s="29" t="s">
        <v>71</v>
      </c>
      <c r="H8" s="29">
        <v>4560</v>
      </c>
      <c r="I8" s="29" t="s">
        <v>72</v>
      </c>
      <c r="J8" s="29" t="s">
        <v>73</v>
      </c>
      <c r="K8" s="29"/>
    </row>
    <row r="9" ht="20.1" customHeight="1" spans="2:11">
      <c r="B9" s="29">
        <v>2</v>
      </c>
      <c r="C9" s="29" t="s">
        <v>74</v>
      </c>
      <c r="D9" s="29" t="s">
        <v>75</v>
      </c>
      <c r="E9" s="29" t="s">
        <v>69</v>
      </c>
      <c r="F9" s="29" t="s">
        <v>70</v>
      </c>
      <c r="G9" s="29" t="s">
        <v>71</v>
      </c>
      <c r="H9" s="29">
        <v>3960</v>
      </c>
      <c r="I9" s="29" t="s">
        <v>72</v>
      </c>
      <c r="J9" s="29" t="s">
        <v>73</v>
      </c>
      <c r="K9" s="29"/>
    </row>
    <row r="10" ht="20.1" customHeight="1" spans="2:11">
      <c r="B10" s="29">
        <v>3</v>
      </c>
      <c r="C10" s="29" t="s">
        <v>76</v>
      </c>
      <c r="D10" s="29" t="s">
        <v>77</v>
      </c>
      <c r="E10" s="29" t="s">
        <v>69</v>
      </c>
      <c r="F10" s="29" t="s">
        <v>70</v>
      </c>
      <c r="G10" s="29" t="s">
        <v>71</v>
      </c>
      <c r="H10" s="29">
        <v>5550</v>
      </c>
      <c r="I10" s="29" t="s">
        <v>72</v>
      </c>
      <c r="J10" s="29" t="s">
        <v>73</v>
      </c>
      <c r="K10" s="29"/>
    </row>
    <row r="11" ht="20.1" customHeight="1" spans="2:11">
      <c r="B11" s="29">
        <v>4</v>
      </c>
      <c r="C11" s="29" t="s">
        <v>78</v>
      </c>
      <c r="D11" s="29" t="s">
        <v>79</v>
      </c>
      <c r="E11" s="29" t="s">
        <v>80</v>
      </c>
      <c r="F11" s="29" t="s">
        <v>70</v>
      </c>
      <c r="G11" s="29" t="s">
        <v>81</v>
      </c>
      <c r="H11" s="29">
        <v>2400</v>
      </c>
      <c r="I11" s="29" t="s">
        <v>72</v>
      </c>
      <c r="J11" s="29" t="s">
        <v>73</v>
      </c>
      <c r="K11" s="29"/>
    </row>
    <row r="12" ht="20.1" customHeight="1" spans="2:11">
      <c r="B12" s="29">
        <v>5</v>
      </c>
      <c r="C12" s="29" t="s">
        <v>82</v>
      </c>
      <c r="D12" s="29" t="s">
        <v>83</v>
      </c>
      <c r="E12" s="29" t="s">
        <v>80</v>
      </c>
      <c r="F12" s="29" t="s">
        <v>70</v>
      </c>
      <c r="G12" s="29" t="s">
        <v>81</v>
      </c>
      <c r="H12" s="29">
        <v>1260</v>
      </c>
      <c r="I12" s="29" t="s">
        <v>72</v>
      </c>
      <c r="J12" s="29" t="s">
        <v>73</v>
      </c>
      <c r="K12" s="29"/>
    </row>
    <row r="13" ht="20.1" customHeight="1" spans="2:11">
      <c r="B13" s="29">
        <v>5</v>
      </c>
      <c r="C13" s="29" t="s">
        <v>84</v>
      </c>
      <c r="D13" s="29" t="s">
        <v>85</v>
      </c>
      <c r="E13" s="29" t="s">
        <v>80</v>
      </c>
      <c r="F13" s="29" t="s">
        <v>86</v>
      </c>
      <c r="G13" s="29" t="s">
        <v>87</v>
      </c>
      <c r="H13" s="29">
        <v>600</v>
      </c>
      <c r="I13" s="29" t="s">
        <v>72</v>
      </c>
      <c r="J13" s="29" t="s">
        <v>73</v>
      </c>
      <c r="K13" s="29"/>
    </row>
    <row r="14" ht="20.1" customHeight="1" spans="2:11">
      <c r="B14" s="29">
        <v>7</v>
      </c>
      <c r="C14" s="29" t="s">
        <v>88</v>
      </c>
      <c r="D14" s="29" t="s">
        <v>89</v>
      </c>
      <c r="E14" s="29" t="s">
        <v>69</v>
      </c>
      <c r="F14" s="29" t="s">
        <v>86</v>
      </c>
      <c r="G14" s="29" t="s">
        <v>90</v>
      </c>
      <c r="H14" s="29">
        <v>10650</v>
      </c>
      <c r="I14" s="29" t="s">
        <v>72</v>
      </c>
      <c r="J14" s="29" t="s">
        <v>91</v>
      </c>
      <c r="K14" s="29"/>
    </row>
    <row r="15" ht="20.1" customHeight="1" spans="2:11">
      <c r="B15" s="29">
        <v>8</v>
      </c>
      <c r="C15" s="29" t="s">
        <v>92</v>
      </c>
      <c r="D15" s="29" t="s">
        <v>85</v>
      </c>
      <c r="E15" s="29" t="s">
        <v>93</v>
      </c>
      <c r="F15" s="29" t="s">
        <v>70</v>
      </c>
      <c r="G15" s="29" t="s">
        <v>94</v>
      </c>
      <c r="H15" s="29">
        <v>180000</v>
      </c>
      <c r="I15" s="29" t="s">
        <v>72</v>
      </c>
      <c r="J15" s="29" t="s">
        <v>91</v>
      </c>
      <c r="K15" s="29"/>
    </row>
    <row r="16" ht="20.1" customHeight="1" spans="2:11">
      <c r="B16" s="29" t="s">
        <v>27</v>
      </c>
      <c r="C16" s="29"/>
      <c r="D16" s="29"/>
      <c r="E16" s="29"/>
      <c r="F16" s="29"/>
      <c r="G16" s="29"/>
      <c r="H16" s="31">
        <f>SUM(H8:H15)</f>
        <v>208980</v>
      </c>
      <c r="I16" s="29"/>
      <c r="J16" s="29"/>
      <c r="K16" s="29"/>
    </row>
  </sheetData>
  <mergeCells count="8">
    <mergeCell ref="B6:B7"/>
    <mergeCell ref="C6:C7"/>
    <mergeCell ref="D6:D7"/>
    <mergeCell ref="F6:F7"/>
    <mergeCell ref="G6:G7"/>
    <mergeCell ref="H6:H7"/>
    <mergeCell ref="I6:I7"/>
    <mergeCell ref="J6:J7"/>
  </mergeCells>
  <printOptions horizontalCentered="1"/>
  <pageMargins left="0.708661417322835" right="0.708661417322835" top="0.748031496062992" bottom="0.748031496062992" header="0.31496062992126" footer="0.31496062992126"/>
  <pageSetup paperSize="9" firstPageNumber="65" orientation="landscape" useFirstPageNumber="1"/>
  <headerFooter>
    <oddFooter>&amp;C&amp;10&amp;P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24"/>
  <sheetViews>
    <sheetView workbookViewId="0">
      <selection activeCell="K19" sqref="K19"/>
    </sheetView>
  </sheetViews>
  <sheetFormatPr defaultColWidth="9" defaultRowHeight="13.5"/>
  <cols>
    <col min="1" max="1" width="6.5" customWidth="1"/>
    <col min="4" max="4" width="11.625" customWidth="1"/>
    <col min="5" max="5" width="15.25" customWidth="1"/>
    <col min="6" max="6" width="32.25" customWidth="1"/>
    <col min="7" max="7" width="16.25" customWidth="1"/>
    <col min="8" max="8" width="23.625" customWidth="1"/>
  </cols>
  <sheetData>
    <row r="5" ht="20.1" customHeight="1" spans="2:7">
      <c r="B5" s="28" t="s">
        <v>95</v>
      </c>
      <c r="C5" s="106"/>
      <c r="D5" s="106"/>
      <c r="E5" s="106"/>
      <c r="F5" s="106"/>
      <c r="G5" s="106"/>
    </row>
    <row r="6" ht="20.1" customHeight="1" spans="2:9">
      <c r="B6" s="41" t="s">
        <v>1</v>
      </c>
      <c r="C6" s="41" t="s">
        <v>3</v>
      </c>
      <c r="D6" s="42" t="s">
        <v>61</v>
      </c>
      <c r="E6" s="29" t="s">
        <v>62</v>
      </c>
      <c r="F6" s="41" t="s">
        <v>4</v>
      </c>
      <c r="G6" s="42" t="s">
        <v>5</v>
      </c>
      <c r="H6" s="41" t="s">
        <v>65</v>
      </c>
      <c r="I6" s="41" t="s">
        <v>6</v>
      </c>
    </row>
    <row r="7" ht="20.1" customHeight="1" spans="2:9">
      <c r="B7" s="47"/>
      <c r="C7" s="47"/>
      <c r="D7" s="48"/>
      <c r="E7" s="29" t="s">
        <v>66</v>
      </c>
      <c r="F7" s="47"/>
      <c r="G7" s="48"/>
      <c r="H7" s="47"/>
      <c r="I7" s="47"/>
    </row>
    <row r="8" ht="39.95" customHeight="1" spans="2:9">
      <c r="B8" s="29">
        <v>1</v>
      </c>
      <c r="C8" s="29" t="s">
        <v>96</v>
      </c>
      <c r="D8" s="29" t="s">
        <v>97</v>
      </c>
      <c r="E8" s="29" t="s">
        <v>98</v>
      </c>
      <c r="F8" s="50" t="s">
        <v>99</v>
      </c>
      <c r="G8" s="29">
        <v>80</v>
      </c>
      <c r="H8" s="29" t="s">
        <v>100</v>
      </c>
      <c r="I8" s="29"/>
    </row>
    <row r="9" ht="39.95" customHeight="1" spans="2:9">
      <c r="B9" s="29">
        <v>2</v>
      </c>
      <c r="C9" s="29" t="s">
        <v>101</v>
      </c>
      <c r="D9" s="29" t="s">
        <v>102</v>
      </c>
      <c r="E9" s="29" t="s">
        <v>98</v>
      </c>
      <c r="F9" s="50" t="s">
        <v>103</v>
      </c>
      <c r="G9" s="29">
        <v>130</v>
      </c>
      <c r="H9" s="29" t="s">
        <v>100</v>
      </c>
      <c r="I9" s="29"/>
    </row>
    <row r="10" ht="39.95" customHeight="1" spans="2:9">
      <c r="B10" s="29">
        <v>3</v>
      </c>
      <c r="C10" s="29" t="s">
        <v>104</v>
      </c>
      <c r="D10" s="29" t="s">
        <v>102</v>
      </c>
      <c r="E10" s="29" t="s">
        <v>98</v>
      </c>
      <c r="F10" s="50" t="s">
        <v>105</v>
      </c>
      <c r="G10" s="29">
        <v>110</v>
      </c>
      <c r="H10" s="29" t="s">
        <v>100</v>
      </c>
      <c r="I10" s="29"/>
    </row>
    <row r="11" ht="39.95" customHeight="1" spans="2:9">
      <c r="B11" s="29">
        <v>4</v>
      </c>
      <c r="C11" s="29" t="s">
        <v>106</v>
      </c>
      <c r="D11" s="29" t="s">
        <v>107</v>
      </c>
      <c r="E11" s="29" t="s">
        <v>98</v>
      </c>
      <c r="F11" s="50" t="s">
        <v>108</v>
      </c>
      <c r="G11" s="29">
        <v>130</v>
      </c>
      <c r="H11" s="29" t="s">
        <v>100</v>
      </c>
      <c r="I11" s="29"/>
    </row>
    <row r="12" ht="39.95" customHeight="1" spans="2:9">
      <c r="B12" s="29">
        <v>5</v>
      </c>
      <c r="C12" s="29" t="s">
        <v>109</v>
      </c>
      <c r="D12" s="29" t="s">
        <v>85</v>
      </c>
      <c r="E12" s="29" t="s">
        <v>98</v>
      </c>
      <c r="F12" s="50" t="s">
        <v>110</v>
      </c>
      <c r="G12" s="29">
        <v>200</v>
      </c>
      <c r="H12" s="29" t="s">
        <v>100</v>
      </c>
      <c r="I12" s="29"/>
    </row>
    <row r="13" ht="39.95" customHeight="1" spans="2:9">
      <c r="B13" s="29">
        <v>6</v>
      </c>
      <c r="C13" s="29" t="s">
        <v>111</v>
      </c>
      <c r="D13" s="29" t="s">
        <v>112</v>
      </c>
      <c r="E13" s="29" t="s">
        <v>98</v>
      </c>
      <c r="F13" s="50" t="s">
        <v>113</v>
      </c>
      <c r="G13" s="29">
        <v>80</v>
      </c>
      <c r="H13" s="29" t="s">
        <v>100</v>
      </c>
      <c r="I13" s="29"/>
    </row>
    <row r="14" ht="39.95" customHeight="1" spans="2:9">
      <c r="B14" s="29">
        <v>7</v>
      </c>
      <c r="C14" s="29" t="s">
        <v>114</v>
      </c>
      <c r="D14" s="29" t="s">
        <v>115</v>
      </c>
      <c r="E14" s="29" t="s">
        <v>98</v>
      </c>
      <c r="F14" s="50" t="s">
        <v>116</v>
      </c>
      <c r="G14" s="29">
        <v>170</v>
      </c>
      <c r="H14" s="29" t="s">
        <v>100</v>
      </c>
      <c r="I14" s="29"/>
    </row>
    <row r="15" ht="39.95" customHeight="1" spans="2:9">
      <c r="B15" s="29">
        <v>8</v>
      </c>
      <c r="C15" s="29" t="s">
        <v>117</v>
      </c>
      <c r="D15" s="29" t="s">
        <v>77</v>
      </c>
      <c r="E15" s="29" t="s">
        <v>98</v>
      </c>
      <c r="F15" s="50" t="s">
        <v>99</v>
      </c>
      <c r="G15" s="29">
        <v>120</v>
      </c>
      <c r="H15" s="29" t="s">
        <v>73</v>
      </c>
      <c r="I15" s="29"/>
    </row>
    <row r="16" ht="39.95" customHeight="1" spans="2:9">
      <c r="B16" s="29">
        <v>9</v>
      </c>
      <c r="C16" s="29" t="s">
        <v>118</v>
      </c>
      <c r="D16" s="29" t="s">
        <v>85</v>
      </c>
      <c r="E16" s="29" t="s">
        <v>98</v>
      </c>
      <c r="F16" s="50" t="s">
        <v>119</v>
      </c>
      <c r="G16" s="29">
        <v>110</v>
      </c>
      <c r="H16" s="29" t="s">
        <v>73</v>
      </c>
      <c r="I16" s="29"/>
    </row>
    <row r="17" ht="39.95" customHeight="1" spans="2:9">
      <c r="B17" s="29">
        <v>10</v>
      </c>
      <c r="C17" s="29" t="s">
        <v>120</v>
      </c>
      <c r="D17" s="29" t="s">
        <v>121</v>
      </c>
      <c r="E17" s="29" t="s">
        <v>98</v>
      </c>
      <c r="F17" s="50" t="s">
        <v>122</v>
      </c>
      <c r="G17" s="29">
        <v>110</v>
      </c>
      <c r="H17" s="29" t="s">
        <v>73</v>
      </c>
      <c r="I17" s="29"/>
    </row>
    <row r="18" ht="39.95" customHeight="1" spans="2:9">
      <c r="B18" s="29">
        <v>11</v>
      </c>
      <c r="C18" s="29" t="s">
        <v>123</v>
      </c>
      <c r="D18" s="29" t="s">
        <v>112</v>
      </c>
      <c r="E18" s="29" t="s">
        <v>98</v>
      </c>
      <c r="F18" s="50" t="s">
        <v>124</v>
      </c>
      <c r="G18" s="29">
        <v>110</v>
      </c>
      <c r="H18" s="29" t="s">
        <v>73</v>
      </c>
      <c r="I18" s="29"/>
    </row>
    <row r="19" ht="39.95" customHeight="1" spans="2:9">
      <c r="B19" s="29">
        <v>12</v>
      </c>
      <c r="C19" s="29" t="s">
        <v>125</v>
      </c>
      <c r="D19" s="29" t="s">
        <v>79</v>
      </c>
      <c r="E19" s="29" t="s">
        <v>98</v>
      </c>
      <c r="F19" s="50" t="s">
        <v>126</v>
      </c>
      <c r="G19" s="29">
        <v>120</v>
      </c>
      <c r="H19" s="29" t="s">
        <v>73</v>
      </c>
      <c r="I19" s="29"/>
    </row>
    <row r="20" ht="39.95" customHeight="1" spans="2:9">
      <c r="B20" s="29">
        <v>13</v>
      </c>
      <c r="C20" s="29" t="s">
        <v>127</v>
      </c>
      <c r="D20" s="29" t="s">
        <v>107</v>
      </c>
      <c r="E20" s="29" t="s">
        <v>98</v>
      </c>
      <c r="F20" s="50" t="s">
        <v>105</v>
      </c>
      <c r="G20" s="29">
        <v>90</v>
      </c>
      <c r="H20" s="29" t="s">
        <v>73</v>
      </c>
      <c r="I20" s="29"/>
    </row>
    <row r="21" ht="39.95" customHeight="1" spans="2:9">
      <c r="B21" s="29">
        <v>14</v>
      </c>
      <c r="C21" s="29" t="s">
        <v>128</v>
      </c>
      <c r="D21" s="29" t="s">
        <v>129</v>
      </c>
      <c r="E21" s="29" t="s">
        <v>98</v>
      </c>
      <c r="F21" s="50" t="s">
        <v>105</v>
      </c>
      <c r="G21" s="29">
        <v>100</v>
      </c>
      <c r="H21" s="29" t="s">
        <v>73</v>
      </c>
      <c r="I21" s="29"/>
    </row>
    <row r="22" ht="39.95" customHeight="1" spans="2:9">
      <c r="B22" s="29">
        <v>15</v>
      </c>
      <c r="C22" s="29" t="s">
        <v>130</v>
      </c>
      <c r="D22" s="29" t="s">
        <v>97</v>
      </c>
      <c r="E22" s="29" t="s">
        <v>98</v>
      </c>
      <c r="F22" s="50" t="s">
        <v>131</v>
      </c>
      <c r="G22" s="29">
        <v>90</v>
      </c>
      <c r="H22" s="29" t="s">
        <v>73</v>
      </c>
      <c r="I22" s="29"/>
    </row>
    <row r="23" ht="39.95" customHeight="1" spans="2:9">
      <c r="B23" s="29">
        <v>16</v>
      </c>
      <c r="C23" s="29" t="s">
        <v>132</v>
      </c>
      <c r="D23" s="29" t="s">
        <v>129</v>
      </c>
      <c r="E23" s="29" t="s">
        <v>98</v>
      </c>
      <c r="F23" s="50" t="s">
        <v>105</v>
      </c>
      <c r="G23" s="29">
        <v>120</v>
      </c>
      <c r="H23" s="29" t="s">
        <v>73</v>
      </c>
      <c r="I23" s="29"/>
    </row>
    <row r="24" ht="39.95" customHeight="1" spans="2:9">
      <c r="B24" s="29" t="s">
        <v>27</v>
      </c>
      <c r="C24" s="29"/>
      <c r="D24" s="29"/>
      <c r="E24" s="29"/>
      <c r="F24" s="50"/>
      <c r="G24" s="31">
        <f>SUM(G8:G23)</f>
        <v>1870</v>
      </c>
      <c r="H24" s="29"/>
      <c r="I24" s="29"/>
    </row>
  </sheetData>
  <mergeCells count="7">
    <mergeCell ref="B6:B7"/>
    <mergeCell ref="C6:C7"/>
    <mergeCell ref="D6:D7"/>
    <mergeCell ref="F6:F7"/>
    <mergeCell ref="G6:G7"/>
    <mergeCell ref="H6:H7"/>
    <mergeCell ref="I6:I7"/>
  </mergeCells>
  <printOptions horizontalCentered="1"/>
  <pageMargins left="0.708661417322835" right="0.708661417322835" top="0.748031496062992" bottom="0.748031496062992" header="0.31496062992126" footer="0.31496062992126"/>
  <pageSetup paperSize="9" firstPageNumber="66" orientation="landscape" useFirstPageNumber="1"/>
  <headerFooter>
    <oddFooter>&amp;C&amp;10&amp;P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J22"/>
  <sheetViews>
    <sheetView workbookViewId="0">
      <selection activeCell="K19" sqref="K19"/>
    </sheetView>
  </sheetViews>
  <sheetFormatPr defaultColWidth="9" defaultRowHeight="13.5"/>
  <cols>
    <col min="3" max="3" width="18.125" customWidth="1"/>
    <col min="4" max="4" width="16.375" customWidth="1"/>
    <col min="5" max="5" width="15.625" customWidth="1"/>
    <col min="6" max="6" width="10.625" customWidth="1"/>
    <col min="7" max="7" width="19.125" customWidth="1"/>
    <col min="8" max="8" width="26" customWidth="1"/>
  </cols>
  <sheetData>
    <row r="5" s="52" customFormat="1" ht="20.1" customHeight="1" spans="2:2">
      <c r="B5" s="28" t="s">
        <v>133</v>
      </c>
    </row>
    <row r="6" ht="20.1" customHeight="1" spans="2:10">
      <c r="B6" s="41" t="s">
        <v>1</v>
      </c>
      <c r="C6" s="41" t="s">
        <v>3</v>
      </c>
      <c r="D6" s="41" t="s">
        <v>61</v>
      </c>
      <c r="E6" s="29" t="s">
        <v>134</v>
      </c>
      <c r="F6" s="41" t="s">
        <v>4</v>
      </c>
      <c r="G6" s="42" t="s">
        <v>5</v>
      </c>
      <c r="H6" s="41" t="s">
        <v>65</v>
      </c>
      <c r="I6" s="41" t="s">
        <v>6</v>
      </c>
      <c r="J6" s="51"/>
    </row>
    <row r="7" ht="20.1" customHeight="1" spans="2:10">
      <c r="B7" s="47"/>
      <c r="C7" s="47"/>
      <c r="D7" s="47"/>
      <c r="E7" s="29" t="s">
        <v>66</v>
      </c>
      <c r="F7" s="47"/>
      <c r="G7" s="48"/>
      <c r="H7" s="47"/>
      <c r="I7" s="47"/>
      <c r="J7" s="51"/>
    </row>
    <row r="8" ht="20.1" customHeight="1" spans="2:10">
      <c r="B8" s="29">
        <v>1</v>
      </c>
      <c r="C8" s="29" t="s">
        <v>135</v>
      </c>
      <c r="D8" s="29" t="s">
        <v>136</v>
      </c>
      <c r="E8" s="29" t="s">
        <v>137</v>
      </c>
      <c r="F8" s="29" t="s">
        <v>138</v>
      </c>
      <c r="G8" s="29">
        <v>5000</v>
      </c>
      <c r="H8" s="29" t="s">
        <v>139</v>
      </c>
      <c r="I8" s="29"/>
      <c r="J8" s="51"/>
    </row>
    <row r="9" ht="20.1" customHeight="1" spans="2:10">
      <c r="B9" s="29">
        <v>2</v>
      </c>
      <c r="C9" s="29" t="s">
        <v>140</v>
      </c>
      <c r="D9" s="29" t="s">
        <v>141</v>
      </c>
      <c r="E9" s="29" t="s">
        <v>137</v>
      </c>
      <c r="F9" s="29" t="s">
        <v>138</v>
      </c>
      <c r="G9" s="29">
        <v>4000</v>
      </c>
      <c r="H9" s="29"/>
      <c r="I9" s="29"/>
      <c r="J9" s="51"/>
    </row>
    <row r="10" ht="20.1" customHeight="1" spans="2:10">
      <c r="B10" s="29">
        <v>3</v>
      </c>
      <c r="C10" s="29" t="s">
        <v>142</v>
      </c>
      <c r="D10" s="29" t="s">
        <v>136</v>
      </c>
      <c r="E10" s="29" t="s">
        <v>137</v>
      </c>
      <c r="F10" s="29" t="s">
        <v>138</v>
      </c>
      <c r="G10" s="29">
        <v>4552</v>
      </c>
      <c r="H10" s="29"/>
      <c r="I10" s="29"/>
      <c r="J10" s="51"/>
    </row>
    <row r="11" ht="20.1" customHeight="1" spans="2:10">
      <c r="B11" s="29">
        <v>4</v>
      </c>
      <c r="C11" s="29" t="s">
        <v>143</v>
      </c>
      <c r="D11" s="29" t="s">
        <v>144</v>
      </c>
      <c r="E11" s="29" t="s">
        <v>137</v>
      </c>
      <c r="F11" s="29" t="s">
        <v>138</v>
      </c>
      <c r="G11" s="29">
        <v>4953</v>
      </c>
      <c r="H11" s="29"/>
      <c r="I11" s="29"/>
      <c r="J11" s="51"/>
    </row>
    <row r="12" ht="20.1" customHeight="1" spans="2:10">
      <c r="B12" s="29">
        <v>5</v>
      </c>
      <c r="C12" s="29" t="s">
        <v>145</v>
      </c>
      <c r="D12" s="29" t="s">
        <v>146</v>
      </c>
      <c r="E12" s="29" t="s">
        <v>137</v>
      </c>
      <c r="F12" s="29" t="s">
        <v>138</v>
      </c>
      <c r="G12" s="29">
        <v>10986</v>
      </c>
      <c r="H12" s="29"/>
      <c r="I12" s="29"/>
      <c r="J12" s="51"/>
    </row>
    <row r="13" ht="20.1" customHeight="1" spans="2:10">
      <c r="B13" s="29">
        <v>6</v>
      </c>
      <c r="C13" s="29" t="s">
        <v>147</v>
      </c>
      <c r="D13" s="29" t="s">
        <v>89</v>
      </c>
      <c r="E13" s="29" t="s">
        <v>93</v>
      </c>
      <c r="F13" s="29" t="s">
        <v>138</v>
      </c>
      <c r="G13" s="29">
        <v>3100</v>
      </c>
      <c r="H13" s="29" t="s">
        <v>148</v>
      </c>
      <c r="I13" s="29"/>
      <c r="J13" s="51"/>
    </row>
    <row r="14" ht="20.1" customHeight="1" spans="2:10">
      <c r="B14" s="29">
        <v>7</v>
      </c>
      <c r="C14" s="29" t="s">
        <v>149</v>
      </c>
      <c r="D14" s="29" t="s">
        <v>102</v>
      </c>
      <c r="E14" s="29" t="s">
        <v>93</v>
      </c>
      <c r="F14" s="29" t="s">
        <v>138</v>
      </c>
      <c r="G14" s="29">
        <v>3030</v>
      </c>
      <c r="H14" s="29" t="s">
        <v>148</v>
      </c>
      <c r="I14" s="29"/>
      <c r="J14" s="51"/>
    </row>
    <row r="15" ht="20.1" customHeight="1" spans="2:10">
      <c r="B15" s="29">
        <v>8</v>
      </c>
      <c r="C15" s="29" t="s">
        <v>150</v>
      </c>
      <c r="D15" s="29" t="s">
        <v>75</v>
      </c>
      <c r="E15" s="29" t="s">
        <v>93</v>
      </c>
      <c r="F15" s="29" t="s">
        <v>138</v>
      </c>
      <c r="G15" s="29">
        <v>2360</v>
      </c>
      <c r="H15" s="29" t="s">
        <v>148</v>
      </c>
      <c r="I15" s="29"/>
      <c r="J15" s="51"/>
    </row>
    <row r="16" ht="20.1" customHeight="1" spans="2:10">
      <c r="B16" s="29">
        <v>9</v>
      </c>
      <c r="C16" s="29" t="s">
        <v>151</v>
      </c>
      <c r="D16" s="29" t="s">
        <v>102</v>
      </c>
      <c r="E16" s="29" t="s">
        <v>93</v>
      </c>
      <c r="F16" s="29" t="s">
        <v>138</v>
      </c>
      <c r="G16" s="29">
        <v>2570</v>
      </c>
      <c r="H16" s="29" t="s">
        <v>139</v>
      </c>
      <c r="I16" s="29"/>
      <c r="J16" s="51"/>
    </row>
    <row r="17" ht="20.1" customHeight="1" spans="2:10">
      <c r="B17" s="29">
        <v>10</v>
      </c>
      <c r="C17" s="29" t="s">
        <v>152</v>
      </c>
      <c r="D17" s="29" t="s">
        <v>75</v>
      </c>
      <c r="E17" s="29" t="s">
        <v>93</v>
      </c>
      <c r="F17" s="29" t="s">
        <v>138</v>
      </c>
      <c r="G17" s="29">
        <v>2050</v>
      </c>
      <c r="H17" s="29" t="s">
        <v>148</v>
      </c>
      <c r="I17" s="29"/>
      <c r="J17" s="51"/>
    </row>
    <row r="18" ht="20.1" customHeight="1" spans="2:10">
      <c r="B18" s="29">
        <v>11</v>
      </c>
      <c r="C18" s="29" t="s">
        <v>153</v>
      </c>
      <c r="D18" s="29" t="s">
        <v>75</v>
      </c>
      <c r="E18" s="29" t="s">
        <v>93</v>
      </c>
      <c r="F18" s="29" t="s">
        <v>138</v>
      </c>
      <c r="G18" s="29">
        <v>2000</v>
      </c>
      <c r="H18" s="29" t="s">
        <v>148</v>
      </c>
      <c r="I18" s="29"/>
      <c r="J18" s="51"/>
    </row>
    <row r="19" ht="20.1" customHeight="1" spans="2:10">
      <c r="B19" s="29">
        <v>12</v>
      </c>
      <c r="C19" s="29" t="s">
        <v>154</v>
      </c>
      <c r="D19" s="29" t="s">
        <v>75</v>
      </c>
      <c r="E19" s="29" t="s">
        <v>93</v>
      </c>
      <c r="F19" s="29" t="s">
        <v>138</v>
      </c>
      <c r="G19" s="29">
        <v>3000</v>
      </c>
      <c r="H19" s="29" t="s">
        <v>148</v>
      </c>
      <c r="I19" s="29"/>
      <c r="J19" s="51"/>
    </row>
    <row r="20" ht="20.1" customHeight="1" spans="2:10">
      <c r="B20" s="29">
        <v>13</v>
      </c>
      <c r="C20" s="29" t="s">
        <v>155</v>
      </c>
      <c r="D20" s="29" t="s">
        <v>156</v>
      </c>
      <c r="E20" s="29" t="s">
        <v>93</v>
      </c>
      <c r="F20" s="29" t="s">
        <v>138</v>
      </c>
      <c r="G20" s="29">
        <v>3050</v>
      </c>
      <c r="H20" s="29" t="s">
        <v>148</v>
      </c>
      <c r="I20" s="29"/>
      <c r="J20" s="51"/>
    </row>
    <row r="21" ht="20.1" customHeight="1" spans="2:10">
      <c r="B21" s="29">
        <v>14</v>
      </c>
      <c r="C21" s="29" t="s">
        <v>157</v>
      </c>
      <c r="D21" s="29" t="s">
        <v>83</v>
      </c>
      <c r="E21" s="29" t="s">
        <v>93</v>
      </c>
      <c r="F21" s="29" t="s">
        <v>138</v>
      </c>
      <c r="G21" s="29">
        <v>2940</v>
      </c>
      <c r="H21" s="29" t="s">
        <v>148</v>
      </c>
      <c r="I21" s="29"/>
      <c r="J21" s="51"/>
    </row>
    <row r="22" ht="20.1" customHeight="1" spans="2:10">
      <c r="B22" s="29" t="s">
        <v>27</v>
      </c>
      <c r="C22" s="29"/>
      <c r="D22" s="29"/>
      <c r="E22" s="29"/>
      <c r="F22" s="29"/>
      <c r="G22" s="31">
        <f>SUM(G8:G21)</f>
        <v>53591</v>
      </c>
      <c r="H22" s="29"/>
      <c r="I22" s="29"/>
      <c r="J22" s="51"/>
    </row>
  </sheetData>
  <mergeCells count="7">
    <mergeCell ref="B6:B7"/>
    <mergeCell ref="C6:C7"/>
    <mergeCell ref="D6:D7"/>
    <mergeCell ref="F6:F7"/>
    <mergeCell ref="G6:G7"/>
    <mergeCell ref="H6:H7"/>
    <mergeCell ref="I6:I7"/>
  </mergeCells>
  <printOptions horizontalCentered="1"/>
  <pageMargins left="0.708661417322835" right="0.708661417322835" top="0.748031496062992" bottom="0.748031496062992" header="0.31496062992126" footer="0.31496062992126"/>
  <pageSetup paperSize="9" firstPageNumber="68" orientation="landscape" useFirstPageNumber="1"/>
  <headerFooter>
    <oddFooter>&amp;C&amp;10&amp;P 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J13"/>
  <sheetViews>
    <sheetView workbookViewId="0">
      <selection activeCell="K19" sqref="K19"/>
    </sheetView>
  </sheetViews>
  <sheetFormatPr defaultColWidth="9" defaultRowHeight="13.5"/>
  <cols>
    <col min="3" max="3" width="14.25" customWidth="1"/>
    <col min="4" max="4" width="16.875" customWidth="1"/>
    <col min="5" max="5" width="12.125" customWidth="1"/>
    <col min="6" max="6" width="23.5" customWidth="1"/>
    <col min="7" max="7" width="11" customWidth="1"/>
    <col min="8" max="8" width="17.75" customWidth="1"/>
    <col min="9" max="9" width="16.25" customWidth="1"/>
    <col min="10" max="10" width="10.25" customWidth="1"/>
  </cols>
  <sheetData>
    <row r="5" ht="20.1" customHeight="1" spans="2:2">
      <c r="B5" s="28" t="s">
        <v>158</v>
      </c>
    </row>
    <row r="6" ht="39.75" customHeight="1" spans="2:10">
      <c r="B6" s="29" t="s">
        <v>1</v>
      </c>
      <c r="C6" s="29" t="s">
        <v>3</v>
      </c>
      <c r="D6" s="29" t="s">
        <v>159</v>
      </c>
      <c r="E6" s="29" t="s">
        <v>160</v>
      </c>
      <c r="F6" s="29" t="s">
        <v>4</v>
      </c>
      <c r="G6" s="29" t="s">
        <v>161</v>
      </c>
      <c r="H6" s="30" t="s">
        <v>5</v>
      </c>
      <c r="I6" s="29" t="s">
        <v>65</v>
      </c>
      <c r="J6" s="29" t="s">
        <v>6</v>
      </c>
    </row>
    <row r="7" ht="51" customHeight="1" spans="2:10">
      <c r="B7" s="29">
        <v>1</v>
      </c>
      <c r="C7" s="29" t="s">
        <v>162</v>
      </c>
      <c r="D7" s="29" t="s">
        <v>163</v>
      </c>
      <c r="E7" s="29" t="s">
        <v>164</v>
      </c>
      <c r="F7" s="30" t="s">
        <v>165</v>
      </c>
      <c r="G7" s="29" t="s">
        <v>166</v>
      </c>
      <c r="H7" s="29">
        <v>90000</v>
      </c>
      <c r="I7" s="29" t="s">
        <v>167</v>
      </c>
      <c r="J7" s="29"/>
    </row>
    <row r="8" ht="39.95" customHeight="1" spans="2:10">
      <c r="B8" s="29">
        <v>2</v>
      </c>
      <c r="C8" s="29" t="s">
        <v>162</v>
      </c>
      <c r="D8" s="29" t="s">
        <v>121</v>
      </c>
      <c r="E8" s="29" t="s">
        <v>168</v>
      </c>
      <c r="F8" s="30" t="s">
        <v>169</v>
      </c>
      <c r="G8" s="30" t="s">
        <v>170</v>
      </c>
      <c r="H8" s="29">
        <v>27000</v>
      </c>
      <c r="I8" s="29" t="s">
        <v>171</v>
      </c>
      <c r="J8" s="29"/>
    </row>
    <row r="9" ht="39.95" customHeight="1" spans="2:10">
      <c r="B9" s="29">
        <v>3</v>
      </c>
      <c r="C9" s="29" t="s">
        <v>172</v>
      </c>
      <c r="D9" s="29" t="s">
        <v>173</v>
      </c>
      <c r="E9" s="29" t="s">
        <v>164</v>
      </c>
      <c r="F9" s="29" t="s">
        <v>174</v>
      </c>
      <c r="G9" s="29" t="s">
        <v>175</v>
      </c>
      <c r="H9" s="29">
        <v>13000</v>
      </c>
      <c r="I9" s="29" t="s">
        <v>167</v>
      </c>
      <c r="J9" s="29"/>
    </row>
    <row r="10" ht="39.95" customHeight="1" spans="2:10">
      <c r="B10" s="29">
        <v>4</v>
      </c>
      <c r="C10" s="29" t="s">
        <v>176</v>
      </c>
      <c r="D10" s="29" t="s">
        <v>85</v>
      </c>
      <c r="E10" s="29" t="s">
        <v>177</v>
      </c>
      <c r="F10" s="29" t="s">
        <v>178</v>
      </c>
      <c r="G10" s="29" t="s">
        <v>175</v>
      </c>
      <c r="H10" s="29">
        <v>3600</v>
      </c>
      <c r="I10" s="29" t="s">
        <v>73</v>
      </c>
      <c r="J10" s="29"/>
    </row>
    <row r="11" ht="39.95" customHeight="1" spans="2:10">
      <c r="B11" s="29">
        <v>5</v>
      </c>
      <c r="C11" s="29" t="s">
        <v>179</v>
      </c>
      <c r="D11" s="29" t="s">
        <v>141</v>
      </c>
      <c r="E11" s="29" t="s">
        <v>177</v>
      </c>
      <c r="F11" s="29" t="s">
        <v>180</v>
      </c>
      <c r="G11" s="29" t="s">
        <v>181</v>
      </c>
      <c r="H11" s="29">
        <v>2400</v>
      </c>
      <c r="I11" s="29" t="s">
        <v>73</v>
      </c>
      <c r="J11" s="29"/>
    </row>
    <row r="12" ht="39.95" customHeight="1" spans="2:10">
      <c r="B12" s="29" t="s">
        <v>27</v>
      </c>
      <c r="C12" s="29"/>
      <c r="D12" s="29"/>
      <c r="E12" s="29"/>
      <c r="F12" s="29"/>
      <c r="G12" s="29"/>
      <c r="H12" s="31">
        <f>SUM(H7:H11)</f>
        <v>136000</v>
      </c>
      <c r="I12" s="29"/>
      <c r="J12" s="29"/>
    </row>
    <row r="13" ht="20.1" customHeight="1" spans="2:2">
      <c r="B13" s="105" t="s">
        <v>182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69" orientation="landscape" useFirstPageNumber="1"/>
  <headerFooter>
    <oddFooter>&amp;C&amp;10&amp;P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L19"/>
  <sheetViews>
    <sheetView workbookViewId="0">
      <selection activeCell="K19" sqref="K19"/>
    </sheetView>
  </sheetViews>
  <sheetFormatPr defaultColWidth="9" defaultRowHeight="13.5"/>
  <cols>
    <col min="3" max="3" width="13.125" customWidth="1"/>
    <col min="4" max="4" width="17.25" customWidth="1"/>
    <col min="5" max="5" width="27.125" customWidth="1"/>
    <col min="6" max="6" width="15" customWidth="1"/>
    <col min="7" max="7" width="13.125" customWidth="1"/>
    <col min="8" max="8" width="16.25" customWidth="1"/>
  </cols>
  <sheetData>
    <row r="5" ht="24.95" customHeight="1" spans="2:2">
      <c r="B5" s="28" t="s">
        <v>183</v>
      </c>
    </row>
    <row r="6" ht="30" customHeight="1" spans="2:9">
      <c r="B6" s="29" t="s">
        <v>1</v>
      </c>
      <c r="C6" s="29" t="s">
        <v>3</v>
      </c>
      <c r="D6" s="29" t="s">
        <v>159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30" customHeight="1" spans="2:9">
      <c r="B7" s="29">
        <v>1</v>
      </c>
      <c r="C7" s="29" t="s">
        <v>184</v>
      </c>
      <c r="D7" s="29" t="s">
        <v>185</v>
      </c>
      <c r="E7" s="30" t="s">
        <v>186</v>
      </c>
      <c r="F7" s="29">
        <v>1620</v>
      </c>
      <c r="G7" s="29" t="s">
        <v>72</v>
      </c>
      <c r="H7" s="29" t="s">
        <v>167</v>
      </c>
      <c r="I7" s="29"/>
    </row>
    <row r="8" ht="30" customHeight="1" spans="2:9">
      <c r="B8" s="29">
        <v>2</v>
      </c>
      <c r="C8" s="29" t="s">
        <v>187</v>
      </c>
      <c r="D8" s="29" t="s">
        <v>121</v>
      </c>
      <c r="E8" s="30" t="s">
        <v>188</v>
      </c>
      <c r="F8" s="29">
        <v>1360</v>
      </c>
      <c r="G8" s="29" t="s">
        <v>72</v>
      </c>
      <c r="H8" s="29" t="s">
        <v>167</v>
      </c>
      <c r="I8" s="29"/>
    </row>
    <row r="9" ht="30" customHeight="1" spans="2:9">
      <c r="B9" s="29">
        <v>3</v>
      </c>
      <c r="C9" s="29" t="s">
        <v>189</v>
      </c>
      <c r="D9" s="29" t="s">
        <v>121</v>
      </c>
      <c r="E9" s="30" t="s">
        <v>190</v>
      </c>
      <c r="F9" s="29">
        <v>1088</v>
      </c>
      <c r="G9" s="29" t="s">
        <v>72</v>
      </c>
      <c r="H9" s="29" t="s">
        <v>167</v>
      </c>
      <c r="I9" s="29"/>
    </row>
    <row r="10" ht="30" customHeight="1" spans="2:9">
      <c r="B10" s="29">
        <v>4</v>
      </c>
      <c r="C10" s="29" t="s">
        <v>191</v>
      </c>
      <c r="D10" s="29" t="s">
        <v>185</v>
      </c>
      <c r="E10" s="30" t="s">
        <v>192</v>
      </c>
      <c r="F10" s="29">
        <v>1288.5</v>
      </c>
      <c r="G10" s="29" t="s">
        <v>72</v>
      </c>
      <c r="H10" s="29" t="s">
        <v>167</v>
      </c>
      <c r="I10" s="29"/>
    </row>
    <row r="11" ht="30" customHeight="1" spans="2:12">
      <c r="B11" s="29">
        <v>5</v>
      </c>
      <c r="C11" s="29" t="s">
        <v>193</v>
      </c>
      <c r="D11" s="29" t="s">
        <v>194</v>
      </c>
      <c r="E11" s="30" t="s">
        <v>195</v>
      </c>
      <c r="F11" s="29">
        <v>5000</v>
      </c>
      <c r="G11" s="29" t="s">
        <v>72</v>
      </c>
      <c r="H11" s="29" t="s">
        <v>167</v>
      </c>
      <c r="I11" s="29"/>
      <c r="L11">
        <f>1000+1000+550+650+2000+400+2700+900</f>
        <v>9200</v>
      </c>
    </row>
    <row r="12" ht="30" customHeight="1" spans="2:9">
      <c r="B12" s="29">
        <v>6</v>
      </c>
      <c r="C12" s="29" t="s">
        <v>196</v>
      </c>
      <c r="D12" s="29" t="s">
        <v>194</v>
      </c>
      <c r="E12" s="30" t="s">
        <v>197</v>
      </c>
      <c r="F12" s="29">
        <v>1000</v>
      </c>
      <c r="G12" s="29" t="s">
        <v>72</v>
      </c>
      <c r="H12" s="29" t="s">
        <v>167</v>
      </c>
      <c r="I12" s="29"/>
    </row>
    <row r="13" ht="30" customHeight="1" spans="2:9">
      <c r="B13" s="29">
        <v>7</v>
      </c>
      <c r="C13" s="29" t="s">
        <v>198</v>
      </c>
      <c r="D13" s="29" t="s">
        <v>194</v>
      </c>
      <c r="E13" s="30" t="s">
        <v>199</v>
      </c>
      <c r="F13" s="29">
        <v>6750</v>
      </c>
      <c r="G13" s="29" t="s">
        <v>72</v>
      </c>
      <c r="H13" s="29" t="s">
        <v>167</v>
      </c>
      <c r="I13" s="29"/>
    </row>
    <row r="14" ht="30" customHeight="1" spans="2:9">
      <c r="B14" s="29">
        <v>8</v>
      </c>
      <c r="C14" s="29" t="s">
        <v>200</v>
      </c>
      <c r="D14" s="29" t="s">
        <v>194</v>
      </c>
      <c r="E14" s="30" t="s">
        <v>201</v>
      </c>
      <c r="F14" s="29">
        <v>2250</v>
      </c>
      <c r="G14" s="29" t="s">
        <v>72</v>
      </c>
      <c r="H14" s="29" t="s">
        <v>167</v>
      </c>
      <c r="I14" s="29"/>
    </row>
    <row r="15" ht="30" customHeight="1" spans="2:9">
      <c r="B15" s="29">
        <v>9</v>
      </c>
      <c r="C15" s="29" t="s">
        <v>202</v>
      </c>
      <c r="D15" s="29" t="s">
        <v>121</v>
      </c>
      <c r="E15" s="30" t="s">
        <v>203</v>
      </c>
      <c r="F15" s="29">
        <v>400</v>
      </c>
      <c r="G15" s="29" t="s">
        <v>72</v>
      </c>
      <c r="H15" s="29" t="s">
        <v>73</v>
      </c>
      <c r="I15" s="29"/>
    </row>
    <row r="16" ht="30" customHeight="1" spans="2:9">
      <c r="B16" s="29">
        <v>10</v>
      </c>
      <c r="C16" s="29" t="s">
        <v>204</v>
      </c>
      <c r="D16" s="29" t="s">
        <v>121</v>
      </c>
      <c r="E16" s="30" t="s">
        <v>205</v>
      </c>
      <c r="F16" s="29">
        <v>300</v>
      </c>
      <c r="G16" s="29" t="s">
        <v>72</v>
      </c>
      <c r="H16" s="29" t="s">
        <v>73</v>
      </c>
      <c r="I16" s="29"/>
    </row>
    <row r="17" ht="30" customHeight="1" spans="2:9">
      <c r="B17" s="29">
        <v>11</v>
      </c>
      <c r="C17" s="29" t="s">
        <v>206</v>
      </c>
      <c r="D17" s="29" t="s">
        <v>121</v>
      </c>
      <c r="E17" s="30" t="s">
        <v>205</v>
      </c>
      <c r="F17" s="29">
        <v>300</v>
      </c>
      <c r="G17" s="29" t="s">
        <v>72</v>
      </c>
      <c r="H17" s="29" t="s">
        <v>73</v>
      </c>
      <c r="I17" s="29"/>
    </row>
    <row r="18" ht="30" customHeight="1" spans="2:9">
      <c r="B18" s="29" t="s">
        <v>27</v>
      </c>
      <c r="C18" s="29"/>
      <c r="D18" s="29"/>
      <c r="E18" s="29"/>
      <c r="F18" s="31">
        <f>SUM(F7:F17)</f>
        <v>21356.5</v>
      </c>
      <c r="G18" s="29"/>
      <c r="H18" s="29"/>
      <c r="I18" s="29"/>
    </row>
    <row r="19" ht="20.1" customHeight="1" spans="2:2">
      <c r="B19" t="s">
        <v>207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0" orientation="landscape" useFirstPageNumber="1"/>
  <headerFooter>
    <oddFooter>&amp;C&amp;10&amp;P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H18"/>
  <sheetViews>
    <sheetView workbookViewId="0">
      <selection activeCell="K19" sqref="K19"/>
    </sheetView>
  </sheetViews>
  <sheetFormatPr defaultColWidth="9" defaultRowHeight="13.5" outlineLevelCol="7"/>
  <cols>
    <col min="3" max="3" width="16.5" customWidth="1"/>
    <col min="4" max="4" width="16.125" customWidth="1"/>
    <col min="5" max="5" width="18.5" customWidth="1"/>
    <col min="6" max="6" width="15.75" customWidth="1"/>
    <col min="7" max="7" width="18.375" customWidth="1"/>
  </cols>
  <sheetData>
    <row r="5" ht="20.1" customHeight="1" spans="2:8">
      <c r="B5" s="28" t="s">
        <v>208</v>
      </c>
      <c r="C5" s="104"/>
      <c r="D5" s="104"/>
      <c r="E5" s="104"/>
      <c r="F5" s="104"/>
      <c r="G5" s="104"/>
      <c r="H5" s="104"/>
    </row>
    <row r="6" ht="30" customHeight="1" spans="2:8">
      <c r="B6" s="29" t="s">
        <v>1</v>
      </c>
      <c r="C6" s="29" t="s">
        <v>3</v>
      </c>
      <c r="D6" s="29" t="s">
        <v>159</v>
      </c>
      <c r="E6" s="29" t="s">
        <v>4</v>
      </c>
      <c r="F6" s="30" t="s">
        <v>5</v>
      </c>
      <c r="G6" s="29" t="s">
        <v>65</v>
      </c>
      <c r="H6" s="29" t="s">
        <v>6</v>
      </c>
    </row>
    <row r="7" ht="20.1" customHeight="1" spans="2:8">
      <c r="B7" s="29">
        <v>1</v>
      </c>
      <c r="C7" s="29" t="s">
        <v>209</v>
      </c>
      <c r="D7" s="29" t="s">
        <v>121</v>
      </c>
      <c r="E7" s="29" t="s">
        <v>210</v>
      </c>
      <c r="F7" s="29">
        <v>500</v>
      </c>
      <c r="G7" s="29" t="s">
        <v>73</v>
      </c>
      <c r="H7" s="29"/>
    </row>
    <row r="8" ht="20.1" customHeight="1" spans="2:8">
      <c r="B8" s="29">
        <v>2</v>
      </c>
      <c r="C8" s="29" t="s">
        <v>211</v>
      </c>
      <c r="D8" s="29" t="s">
        <v>121</v>
      </c>
      <c r="E8" s="29" t="s">
        <v>212</v>
      </c>
      <c r="F8" s="29">
        <v>50</v>
      </c>
      <c r="G8" s="29" t="s">
        <v>73</v>
      </c>
      <c r="H8" s="29"/>
    </row>
    <row r="9" ht="20.1" customHeight="1" spans="2:8">
      <c r="B9" s="29">
        <v>3</v>
      </c>
      <c r="C9" s="29" t="s">
        <v>213</v>
      </c>
      <c r="D9" s="29" t="s">
        <v>194</v>
      </c>
      <c r="E9" s="29" t="s">
        <v>214</v>
      </c>
      <c r="F9" s="29">
        <v>150</v>
      </c>
      <c r="G9" s="29" t="s">
        <v>73</v>
      </c>
      <c r="H9" s="29"/>
    </row>
    <row r="10" ht="20.1" customHeight="1" spans="2:8">
      <c r="B10" s="29">
        <v>4</v>
      </c>
      <c r="C10" s="29" t="s">
        <v>198</v>
      </c>
      <c r="D10" s="29" t="s">
        <v>194</v>
      </c>
      <c r="E10" s="29" t="s">
        <v>215</v>
      </c>
      <c r="F10" s="29">
        <v>220</v>
      </c>
      <c r="G10" s="29" t="s">
        <v>73</v>
      </c>
      <c r="H10" s="29"/>
    </row>
    <row r="11" ht="20.1" customHeight="1" spans="2:8">
      <c r="B11" s="29">
        <v>5</v>
      </c>
      <c r="C11" s="29" t="s">
        <v>200</v>
      </c>
      <c r="D11" s="29" t="s">
        <v>194</v>
      </c>
      <c r="E11" s="29" t="s">
        <v>216</v>
      </c>
      <c r="F11" s="29">
        <v>210</v>
      </c>
      <c r="G11" s="29" t="s">
        <v>73</v>
      </c>
      <c r="H11" s="29"/>
    </row>
    <row r="12" ht="20.1" customHeight="1" spans="2:8">
      <c r="B12" s="29">
        <v>6</v>
      </c>
      <c r="C12" s="29" t="s">
        <v>217</v>
      </c>
      <c r="D12" s="29" t="s">
        <v>194</v>
      </c>
      <c r="E12" s="29" t="s">
        <v>218</v>
      </c>
      <c r="F12" s="29">
        <v>140</v>
      </c>
      <c r="G12" s="29" t="s">
        <v>73</v>
      </c>
      <c r="H12" s="29"/>
    </row>
    <row r="13" ht="20.1" customHeight="1" spans="2:8">
      <c r="B13" s="29">
        <v>7</v>
      </c>
      <c r="C13" s="29" t="s">
        <v>193</v>
      </c>
      <c r="D13" s="29" t="s">
        <v>194</v>
      </c>
      <c r="E13" s="29" t="s">
        <v>219</v>
      </c>
      <c r="F13" s="29">
        <v>240</v>
      </c>
      <c r="G13" s="29" t="s">
        <v>73</v>
      </c>
      <c r="H13" s="29"/>
    </row>
    <row r="14" ht="20.1" customHeight="1" spans="2:8">
      <c r="B14" s="29">
        <v>8</v>
      </c>
      <c r="C14" s="29" t="s">
        <v>187</v>
      </c>
      <c r="D14" s="29" t="s">
        <v>146</v>
      </c>
      <c r="E14" s="29" t="s">
        <v>220</v>
      </c>
      <c r="F14" s="29">
        <v>701</v>
      </c>
      <c r="G14" s="29" t="s">
        <v>73</v>
      </c>
      <c r="H14" s="29"/>
    </row>
    <row r="15" ht="20.1" customHeight="1" spans="2:8">
      <c r="B15" s="29">
        <v>9</v>
      </c>
      <c r="C15" s="29" t="s">
        <v>189</v>
      </c>
      <c r="D15" s="29" t="s">
        <v>146</v>
      </c>
      <c r="E15" s="29" t="s">
        <v>215</v>
      </c>
      <c r="F15" s="29">
        <v>220</v>
      </c>
      <c r="G15" s="29" t="s">
        <v>73</v>
      </c>
      <c r="H15" s="29"/>
    </row>
    <row r="16" ht="20.1" customHeight="1" spans="2:8">
      <c r="B16" s="29">
        <v>10</v>
      </c>
      <c r="C16" s="29" t="s">
        <v>172</v>
      </c>
      <c r="D16" s="29" t="s">
        <v>146</v>
      </c>
      <c r="E16" s="29" t="s">
        <v>221</v>
      </c>
      <c r="F16" s="29">
        <v>200</v>
      </c>
      <c r="G16" s="29" t="s">
        <v>167</v>
      </c>
      <c r="H16" s="29"/>
    </row>
    <row r="17" ht="20.1" customHeight="1" spans="2:8">
      <c r="B17" s="29" t="s">
        <v>27</v>
      </c>
      <c r="C17" s="29"/>
      <c r="D17" s="29"/>
      <c r="E17" s="29"/>
      <c r="F17" s="31">
        <f>SUM(F7:F16)</f>
        <v>2631</v>
      </c>
      <c r="G17" s="29"/>
      <c r="H17" s="29"/>
    </row>
    <row r="18" ht="20.1" customHeight="1" spans="2:2">
      <c r="B18" t="s">
        <v>222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1" orientation="landscape" useFirstPageNumber="1"/>
  <headerFooter>
    <oddFooter>&amp;C&amp;10&amp;P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12"/>
  <sheetViews>
    <sheetView workbookViewId="0">
      <selection activeCell="K19" sqref="K19"/>
    </sheetView>
  </sheetViews>
  <sheetFormatPr defaultColWidth="9" defaultRowHeight="13.5"/>
  <cols>
    <col min="3" max="3" width="25.25" customWidth="1"/>
    <col min="4" max="4" width="10.75" customWidth="1"/>
    <col min="5" max="5" width="11" customWidth="1"/>
    <col min="6" max="6" width="33.5" customWidth="1"/>
    <col min="7" max="7" width="14.625" customWidth="1"/>
    <col min="8" max="8" width="15.75" customWidth="1"/>
    <col min="9" max="9" width="7.625" customWidth="1"/>
  </cols>
  <sheetData>
    <row r="5" ht="20.1" customHeight="1" spans="2:2">
      <c r="B5" s="28" t="s">
        <v>223</v>
      </c>
    </row>
    <row r="6" ht="20.1" customHeight="1" spans="2:9">
      <c r="B6" s="41" t="s">
        <v>1</v>
      </c>
      <c r="C6" s="41" t="s">
        <v>3</v>
      </c>
      <c r="D6" s="42" t="s">
        <v>224</v>
      </c>
      <c r="E6" s="41" t="s">
        <v>225</v>
      </c>
      <c r="F6" s="41" t="s">
        <v>4</v>
      </c>
      <c r="G6" s="42" t="s">
        <v>5</v>
      </c>
      <c r="H6" s="41" t="s">
        <v>65</v>
      </c>
      <c r="I6" s="41" t="s">
        <v>6</v>
      </c>
    </row>
    <row r="7" ht="20.1" customHeight="1" spans="2:9">
      <c r="B7" s="47"/>
      <c r="C7" s="47"/>
      <c r="D7" s="48"/>
      <c r="E7" s="47"/>
      <c r="F7" s="47"/>
      <c r="G7" s="48"/>
      <c r="H7" s="47"/>
      <c r="I7" s="47"/>
    </row>
    <row r="8" ht="56.25" customHeight="1" spans="2:9">
      <c r="B8" s="29">
        <v>1</v>
      </c>
      <c r="C8" s="29" t="s">
        <v>226</v>
      </c>
      <c r="D8" s="29" t="s">
        <v>227</v>
      </c>
      <c r="E8" s="29" t="s">
        <v>228</v>
      </c>
      <c r="F8" s="102" t="s">
        <v>229</v>
      </c>
      <c r="G8" s="29">
        <v>12480</v>
      </c>
      <c r="H8" s="29" t="s">
        <v>73</v>
      </c>
      <c r="I8" s="29"/>
    </row>
    <row r="9" ht="56.25" customHeight="1" spans="2:9">
      <c r="B9" s="29">
        <v>2</v>
      </c>
      <c r="C9" s="30" t="s">
        <v>230</v>
      </c>
      <c r="D9" s="29" t="s">
        <v>227</v>
      </c>
      <c r="E9" s="29" t="s">
        <v>228</v>
      </c>
      <c r="F9" s="102" t="s">
        <v>231</v>
      </c>
      <c r="G9" s="29">
        <v>14980</v>
      </c>
      <c r="H9" s="29" t="s">
        <v>73</v>
      </c>
      <c r="I9" s="29"/>
    </row>
    <row r="10" ht="39.95" customHeight="1" spans="2:9">
      <c r="B10" s="29" t="s">
        <v>27</v>
      </c>
      <c r="C10" s="29"/>
      <c r="D10" s="29"/>
      <c r="E10" s="29"/>
      <c r="F10" s="29"/>
      <c r="G10" s="31">
        <f>SUM(G8:G9)</f>
        <v>27460</v>
      </c>
      <c r="H10" s="29"/>
      <c r="I10" s="29"/>
    </row>
    <row r="11" ht="23.25" customHeight="1" spans="2:2">
      <c r="B11" s="103" t="s">
        <v>232</v>
      </c>
    </row>
    <row r="12" ht="20.1" customHeight="1"/>
  </sheetData>
  <mergeCells count="8">
    <mergeCell ref="B6:B7"/>
    <mergeCell ref="C6:C7"/>
    <mergeCell ref="D6:D7"/>
    <mergeCell ref="E6:E7"/>
    <mergeCell ref="F6:F7"/>
    <mergeCell ref="G6:G7"/>
    <mergeCell ref="H6:H7"/>
    <mergeCell ref="I6:I7"/>
  </mergeCells>
  <printOptions horizontalCentered="1"/>
  <pageMargins left="0.708661417322835" right="0.708661417322835" top="0.748031496062992" bottom="0.748031496062992" header="0.31496062992126" footer="0.31496062992126"/>
  <pageSetup paperSize="9" firstPageNumber="72" orientation="landscape" useFirstPageNumber="1"/>
  <headerFooter>
    <oddFooter>&amp;C&amp;10&amp;P 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9"/>
  <sheetViews>
    <sheetView workbookViewId="0">
      <selection activeCell="K19" sqref="K19"/>
    </sheetView>
  </sheetViews>
  <sheetFormatPr defaultColWidth="9" defaultRowHeight="13.5"/>
  <cols>
    <col min="3" max="3" width="22.875" customWidth="1"/>
    <col min="4" max="4" width="10.75" customWidth="1"/>
    <col min="5" max="5" width="38.375" customWidth="1"/>
    <col min="6" max="6" width="14.5" customWidth="1"/>
    <col min="7" max="7" width="11.75" customWidth="1"/>
    <col min="8" max="8" width="15.75" customWidth="1"/>
  </cols>
  <sheetData>
    <row r="5" ht="20.1" customHeight="1" spans="2:2">
      <c r="B5" s="28" t="s">
        <v>233</v>
      </c>
    </row>
    <row r="6" ht="39.95" customHeight="1" spans="2:9">
      <c r="B6" s="29" t="s">
        <v>1</v>
      </c>
      <c r="C6" s="29" t="s">
        <v>3</v>
      </c>
      <c r="D6" s="30" t="s">
        <v>224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63" customHeight="1" spans="2:9">
      <c r="B7" s="29">
        <v>1</v>
      </c>
      <c r="C7" s="29" t="s">
        <v>234</v>
      </c>
      <c r="D7" s="29" t="s">
        <v>227</v>
      </c>
      <c r="E7" s="30" t="s">
        <v>235</v>
      </c>
      <c r="F7" s="29">
        <v>11080</v>
      </c>
      <c r="G7" s="29" t="s">
        <v>72</v>
      </c>
      <c r="H7" s="29" t="s">
        <v>73</v>
      </c>
      <c r="I7" s="29"/>
    </row>
    <row r="8" ht="63" customHeight="1" spans="2:9">
      <c r="B8" s="29">
        <v>2</v>
      </c>
      <c r="C8" s="29" t="s">
        <v>236</v>
      </c>
      <c r="D8" s="29" t="s">
        <v>227</v>
      </c>
      <c r="E8" s="30" t="s">
        <v>237</v>
      </c>
      <c r="F8" s="29">
        <v>2680</v>
      </c>
      <c r="G8" s="29" t="s">
        <v>72</v>
      </c>
      <c r="H8" s="29" t="s">
        <v>73</v>
      </c>
      <c r="I8" s="29"/>
    </row>
    <row r="9" ht="39.95" customHeight="1" spans="2:9">
      <c r="B9" s="29" t="s">
        <v>27</v>
      </c>
      <c r="C9" s="29"/>
      <c r="D9" s="29"/>
      <c r="E9" s="29"/>
      <c r="F9" s="31">
        <f>SUM(F7:F8)</f>
        <v>13760</v>
      </c>
      <c r="G9" s="29"/>
      <c r="H9" s="29"/>
      <c r="I9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3" orientation="landscape" useFirstPageNumber="1"/>
  <headerFooter>
    <oddFooter>&amp;C&amp;10&amp;P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8"/>
  <sheetViews>
    <sheetView workbookViewId="0">
      <selection activeCell="K19" sqref="K19"/>
    </sheetView>
  </sheetViews>
  <sheetFormatPr defaultColWidth="9" defaultRowHeight="13.5" outlineLevelRow="7"/>
  <cols>
    <col min="3" max="3" width="22.875" customWidth="1"/>
    <col min="4" max="4" width="10.75" customWidth="1"/>
    <col min="5" max="5" width="38.375" customWidth="1"/>
    <col min="6" max="6" width="14.5" customWidth="1"/>
    <col min="7" max="7" width="11.75" customWidth="1"/>
    <col min="8" max="8" width="15.75" customWidth="1"/>
  </cols>
  <sheetData>
    <row r="5" ht="20.1" customHeight="1" spans="2:2">
      <c r="B5" s="28" t="s">
        <v>238</v>
      </c>
    </row>
    <row r="6" ht="39.95" customHeight="1" spans="2:9">
      <c r="B6" s="29" t="s">
        <v>1</v>
      </c>
      <c r="C6" s="29" t="s">
        <v>3</v>
      </c>
      <c r="D6" s="30" t="s">
        <v>224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54.95" customHeight="1" spans="2:9">
      <c r="B7" s="29">
        <v>1</v>
      </c>
      <c r="C7" s="30" t="s">
        <v>239</v>
      </c>
      <c r="D7" s="29" t="s">
        <v>227</v>
      </c>
      <c r="E7" s="30" t="s">
        <v>26</v>
      </c>
      <c r="F7" s="29">
        <v>67000</v>
      </c>
      <c r="G7" s="29" t="s">
        <v>72</v>
      </c>
      <c r="H7" s="29" t="s">
        <v>73</v>
      </c>
      <c r="I7" s="29"/>
    </row>
    <row r="8" ht="39.95" customHeight="1" spans="2:9">
      <c r="B8" s="29" t="s">
        <v>27</v>
      </c>
      <c r="C8" s="29"/>
      <c r="D8" s="29"/>
      <c r="E8" s="29"/>
      <c r="F8" s="31">
        <f>SUM(F7:F7)</f>
        <v>67000</v>
      </c>
      <c r="G8" s="29"/>
      <c r="H8" s="29"/>
      <c r="I8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4" orientation="landscape" useFirstPageNumber="1"/>
  <headerFooter>
    <oddFooter>&amp;C&amp;10&amp;P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T52"/>
  <sheetViews>
    <sheetView zoomScale="80" zoomScaleNormal="80" topLeftCell="A24" workbookViewId="0">
      <selection activeCell="K19" sqref="K19"/>
    </sheetView>
  </sheetViews>
  <sheetFormatPr defaultColWidth="9" defaultRowHeight="13.5"/>
  <cols>
    <col min="2" max="2" width="4.75" customWidth="1"/>
    <col min="3" max="3" width="5.5" customWidth="1"/>
    <col min="4" max="4" width="7" customWidth="1"/>
    <col min="5" max="5" width="7.625" customWidth="1"/>
    <col min="6" max="6" width="21.625" customWidth="1"/>
    <col min="7" max="7" width="11.125" customWidth="1"/>
    <col min="8" max="8" width="8.625" customWidth="1"/>
    <col min="9" max="9" width="9.5" customWidth="1"/>
    <col min="10" max="10" width="10" customWidth="1"/>
    <col min="11" max="12" width="10.75" customWidth="1"/>
    <col min="13" max="13" width="11.375" customWidth="1"/>
    <col min="14" max="15" width="12" customWidth="1"/>
    <col min="16" max="16" width="10.75" customWidth="1"/>
    <col min="17" max="17" width="9.5" customWidth="1"/>
    <col min="18" max="18" width="10.75" customWidth="1"/>
    <col min="19" max="20" width="9.5" customWidth="1"/>
  </cols>
  <sheetData>
    <row r="5" ht="21.75" customHeight="1" spans="2:20">
      <c r="B5" s="53" t="s">
        <v>240</v>
      </c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ht="21" customHeight="1" spans="2:20">
      <c r="B6" s="54" t="s">
        <v>1</v>
      </c>
      <c r="C6" s="55" t="s">
        <v>241</v>
      </c>
      <c r="D6" s="56"/>
      <c r="E6" s="57"/>
      <c r="F6" s="54" t="s">
        <v>242</v>
      </c>
      <c r="G6" s="58" t="s">
        <v>243</v>
      </c>
      <c r="H6" s="59" t="s">
        <v>244</v>
      </c>
      <c r="I6" s="95"/>
      <c r="J6" s="54" t="s">
        <v>245</v>
      </c>
      <c r="K6" s="54"/>
      <c r="L6" s="54"/>
      <c r="M6" s="54" t="s">
        <v>246</v>
      </c>
      <c r="N6" s="54"/>
      <c r="O6" s="54"/>
      <c r="P6" s="54" t="s">
        <v>247</v>
      </c>
      <c r="Q6" s="54"/>
      <c r="R6" s="54"/>
      <c r="S6" s="54" t="s">
        <v>248</v>
      </c>
      <c r="T6" s="54"/>
    </row>
    <row r="7" ht="21" customHeight="1" spans="2:20">
      <c r="B7" s="54"/>
      <c r="C7" s="60"/>
      <c r="D7" s="61"/>
      <c r="E7" s="62"/>
      <c r="F7" s="54"/>
      <c r="G7" s="63"/>
      <c r="H7" s="54" t="s">
        <v>249</v>
      </c>
      <c r="I7" s="68" t="s">
        <v>250</v>
      </c>
      <c r="J7" s="54" t="s">
        <v>251</v>
      </c>
      <c r="K7" s="54" t="s">
        <v>252</v>
      </c>
      <c r="L7" s="54"/>
      <c r="M7" s="96" t="s">
        <v>27</v>
      </c>
      <c r="N7" s="54" t="s">
        <v>253</v>
      </c>
      <c r="O7" s="97" t="s">
        <v>254</v>
      </c>
      <c r="P7" s="91" t="s">
        <v>27</v>
      </c>
      <c r="Q7" s="54" t="s">
        <v>255</v>
      </c>
      <c r="R7" s="54" t="s">
        <v>256</v>
      </c>
      <c r="S7" s="54" t="s">
        <v>257</v>
      </c>
      <c r="T7" s="54" t="s">
        <v>258</v>
      </c>
    </row>
    <row r="8" ht="21" customHeight="1" spans="2:20">
      <c r="B8" s="54"/>
      <c r="C8" s="64"/>
      <c r="D8" s="65"/>
      <c r="E8" s="66"/>
      <c r="F8" s="54"/>
      <c r="G8" s="67"/>
      <c r="H8" s="54"/>
      <c r="I8" s="68"/>
      <c r="J8" s="54"/>
      <c r="K8" s="54" t="s">
        <v>259</v>
      </c>
      <c r="L8" s="54" t="s">
        <v>260</v>
      </c>
      <c r="M8" s="96"/>
      <c r="N8" s="54"/>
      <c r="O8" s="97"/>
      <c r="P8" s="91"/>
      <c r="Q8" s="54"/>
      <c r="R8" s="54"/>
      <c r="S8" s="54"/>
      <c r="T8" s="54"/>
    </row>
    <row r="9" ht="21" customHeight="1" spans="2:20">
      <c r="B9" s="68">
        <v>1</v>
      </c>
      <c r="C9" s="69">
        <v>2</v>
      </c>
      <c r="D9" s="70"/>
      <c r="E9" s="71"/>
      <c r="F9" s="68">
        <v>3</v>
      </c>
      <c r="G9" s="68">
        <v>4</v>
      </c>
      <c r="H9" s="68">
        <v>5</v>
      </c>
      <c r="I9" s="68">
        <v>6</v>
      </c>
      <c r="J9" s="68">
        <v>7</v>
      </c>
      <c r="K9" s="68">
        <v>8</v>
      </c>
      <c r="L9" s="68">
        <v>9</v>
      </c>
      <c r="M9" s="98">
        <v>10</v>
      </c>
      <c r="N9" s="68">
        <v>11</v>
      </c>
      <c r="O9" s="99">
        <v>12</v>
      </c>
      <c r="P9" s="100">
        <v>13</v>
      </c>
      <c r="Q9" s="68">
        <v>14</v>
      </c>
      <c r="R9" s="68">
        <v>15</v>
      </c>
      <c r="S9" s="68">
        <v>16</v>
      </c>
      <c r="T9" s="68">
        <v>17</v>
      </c>
    </row>
    <row r="10" ht="21" customHeight="1" spans="2:20">
      <c r="B10" s="72" t="s">
        <v>261</v>
      </c>
      <c r="C10" s="73"/>
      <c r="D10" s="73"/>
      <c r="E10" s="74"/>
      <c r="F10" s="68" t="s">
        <v>262</v>
      </c>
      <c r="G10" s="75">
        <f t="shared" ref="G10:T10" si="0">G11+G16+G33+G37</f>
        <v>110372.087744187</v>
      </c>
      <c r="H10" s="75">
        <f t="shared" si="0"/>
        <v>666.4053</v>
      </c>
      <c r="I10" s="75">
        <f t="shared" si="0"/>
        <v>817.40725</v>
      </c>
      <c r="J10" s="75">
        <f t="shared" si="0"/>
        <v>13315.6265</v>
      </c>
      <c r="K10" s="75">
        <f t="shared" si="0"/>
        <v>3225.95075</v>
      </c>
      <c r="L10" s="75">
        <f t="shared" si="0"/>
        <v>2651.89375</v>
      </c>
      <c r="M10" s="75">
        <f t="shared" si="0"/>
        <v>83031.35489</v>
      </c>
      <c r="N10" s="75">
        <f t="shared" si="0"/>
        <v>43402.45305</v>
      </c>
      <c r="O10" s="75">
        <f t="shared" si="0"/>
        <v>39628.90184</v>
      </c>
      <c r="P10" s="75">
        <f t="shared" si="0"/>
        <v>4935.0385541875</v>
      </c>
      <c r="Q10" s="75">
        <f t="shared" si="0"/>
        <v>330.70675</v>
      </c>
      <c r="R10" s="75">
        <f t="shared" si="0"/>
        <v>4604.3318041875</v>
      </c>
      <c r="S10" s="75">
        <f t="shared" si="0"/>
        <v>1260.4295</v>
      </c>
      <c r="T10" s="75">
        <f t="shared" si="0"/>
        <v>467.98125</v>
      </c>
    </row>
    <row r="11" ht="21.75" customHeight="1" spans="2:20">
      <c r="B11" s="76">
        <v>1</v>
      </c>
      <c r="C11" s="54" t="s">
        <v>263</v>
      </c>
      <c r="D11" s="77" t="s">
        <v>264</v>
      </c>
      <c r="E11" s="78" t="s">
        <v>265</v>
      </c>
      <c r="F11" s="79" t="s">
        <v>262</v>
      </c>
      <c r="G11" s="80">
        <f>SUM(G12:G15)</f>
        <v>26499.6566725</v>
      </c>
      <c r="H11" s="80">
        <f t="shared" ref="H11:T11" si="1">SUM(H12:H15)</f>
        <v>124.795</v>
      </c>
      <c r="I11" s="80">
        <f t="shared" si="1"/>
        <v>187.1925</v>
      </c>
      <c r="J11" s="80">
        <f t="shared" si="1"/>
        <v>2495.9</v>
      </c>
      <c r="K11" s="80">
        <f t="shared" si="1"/>
        <v>1497.54</v>
      </c>
      <c r="L11" s="80">
        <f t="shared" si="1"/>
        <v>1497.54</v>
      </c>
      <c r="M11" s="80">
        <f t="shared" si="1"/>
        <v>18869.25359</v>
      </c>
      <c r="N11" s="80">
        <f t="shared" si="1"/>
        <v>11250.26925</v>
      </c>
      <c r="O11" s="80">
        <f t="shared" si="1"/>
        <v>7618.98434</v>
      </c>
      <c r="P11" s="80">
        <f t="shared" si="1"/>
        <v>1453.0505825</v>
      </c>
      <c r="Q11" s="80">
        <f t="shared" si="1"/>
        <v>62.3975</v>
      </c>
      <c r="R11" s="80">
        <f t="shared" si="1"/>
        <v>1390.6530825</v>
      </c>
      <c r="S11" s="80">
        <f t="shared" si="1"/>
        <v>249.59</v>
      </c>
      <c r="T11" s="80">
        <f t="shared" si="1"/>
        <v>124.795</v>
      </c>
    </row>
    <row r="12" ht="21.75" customHeight="1" spans="2:20">
      <c r="B12" s="81"/>
      <c r="C12" s="54"/>
      <c r="D12" s="82"/>
      <c r="E12" s="83">
        <v>1</v>
      </c>
      <c r="F12" s="84" t="s">
        <v>266</v>
      </c>
      <c r="G12" s="85">
        <v>15307.9159655125</v>
      </c>
      <c r="H12" s="84">
        <v>0</v>
      </c>
      <c r="I12" s="85">
        <v>37.4385</v>
      </c>
      <c r="J12" s="84">
        <v>2495.9</v>
      </c>
      <c r="K12" s="84">
        <v>1497.54</v>
      </c>
      <c r="L12" s="84">
        <v>1497.54</v>
      </c>
      <c r="M12" s="101">
        <v>8727.66312</v>
      </c>
      <c r="N12" s="84">
        <v>5241.39</v>
      </c>
      <c r="O12" s="101">
        <v>3486.27312</v>
      </c>
      <c r="P12" s="85">
        <v>677.4493455125</v>
      </c>
      <c r="Q12" s="85">
        <v>62.3975</v>
      </c>
      <c r="R12" s="85">
        <v>615.0518455125</v>
      </c>
      <c r="S12" s="84">
        <v>249.59</v>
      </c>
      <c r="T12" s="85">
        <v>124.795</v>
      </c>
    </row>
    <row r="13" ht="21.75" customHeight="1" spans="2:20">
      <c r="B13" s="81"/>
      <c r="C13" s="54"/>
      <c r="D13" s="82"/>
      <c r="E13" s="83">
        <v>2</v>
      </c>
      <c r="F13" s="84" t="s">
        <v>267</v>
      </c>
      <c r="G13" s="85">
        <v>4273.0522451375</v>
      </c>
      <c r="H13" s="84">
        <v>0</v>
      </c>
      <c r="I13" s="85">
        <v>62.3975</v>
      </c>
      <c r="J13" s="84">
        <v>0</v>
      </c>
      <c r="K13" s="84">
        <v>0</v>
      </c>
      <c r="L13" s="84">
        <v>0</v>
      </c>
      <c r="M13" s="101">
        <v>3878.254215</v>
      </c>
      <c r="N13" s="85">
        <v>2328.6747</v>
      </c>
      <c r="O13" s="85">
        <v>1549.579515</v>
      </c>
      <c r="P13" s="85">
        <v>332.4005301375</v>
      </c>
      <c r="Q13" s="86">
        <v>0</v>
      </c>
      <c r="R13" s="85">
        <v>332.4005301375</v>
      </c>
      <c r="S13" s="86">
        <v>0</v>
      </c>
      <c r="T13" s="86">
        <v>0</v>
      </c>
    </row>
    <row r="14" ht="21.75" customHeight="1" spans="2:20">
      <c r="B14" s="81"/>
      <c r="C14" s="54"/>
      <c r="D14" s="82"/>
      <c r="E14" s="83">
        <v>3</v>
      </c>
      <c r="F14" s="84" t="s">
        <v>268</v>
      </c>
      <c r="G14" s="85">
        <v>6306.9698907875</v>
      </c>
      <c r="H14" s="86">
        <v>0</v>
      </c>
      <c r="I14" s="85">
        <v>62.3975</v>
      </c>
      <c r="J14" s="86">
        <v>0</v>
      </c>
      <c r="K14" s="86">
        <v>0</v>
      </c>
      <c r="L14" s="86">
        <v>0</v>
      </c>
      <c r="M14" s="101">
        <v>5817.19413</v>
      </c>
      <c r="N14" s="85">
        <v>3493.01205</v>
      </c>
      <c r="O14" s="85">
        <v>2324.18208</v>
      </c>
      <c r="P14" s="85">
        <v>427.3782607875</v>
      </c>
      <c r="Q14" s="86">
        <v>0</v>
      </c>
      <c r="R14" s="85">
        <v>427.3782607875</v>
      </c>
      <c r="S14" s="86">
        <v>0</v>
      </c>
      <c r="T14" s="86">
        <v>0</v>
      </c>
    </row>
    <row r="15" ht="21.75" customHeight="1" spans="2:20">
      <c r="B15" s="81"/>
      <c r="C15" s="54"/>
      <c r="D15" s="87"/>
      <c r="E15" s="83">
        <v>4</v>
      </c>
      <c r="F15" s="84" t="s">
        <v>269</v>
      </c>
      <c r="G15" s="85">
        <v>611.7185710625</v>
      </c>
      <c r="H15" s="85">
        <v>124.795</v>
      </c>
      <c r="I15" s="85">
        <v>24.959</v>
      </c>
      <c r="J15" s="86">
        <v>0</v>
      </c>
      <c r="K15" s="86">
        <v>0</v>
      </c>
      <c r="L15" s="86">
        <v>0</v>
      </c>
      <c r="M15" s="101">
        <v>446.142125</v>
      </c>
      <c r="N15" s="85">
        <v>187.1925</v>
      </c>
      <c r="O15" s="85">
        <v>258.949625</v>
      </c>
      <c r="P15" s="85">
        <v>15.8224460625</v>
      </c>
      <c r="Q15" s="86">
        <v>0</v>
      </c>
      <c r="R15" s="85">
        <v>15.8224460625</v>
      </c>
      <c r="S15" s="86">
        <v>0</v>
      </c>
      <c r="T15" s="86">
        <v>0</v>
      </c>
    </row>
    <row r="16" ht="21.75" customHeight="1" spans="2:20">
      <c r="B16" s="81"/>
      <c r="C16" s="54"/>
      <c r="D16" s="77" t="s">
        <v>270</v>
      </c>
      <c r="E16" s="88" t="s">
        <v>27</v>
      </c>
      <c r="F16" s="89" t="s">
        <v>262</v>
      </c>
      <c r="G16" s="90">
        <v>80223.8420869875</v>
      </c>
      <c r="H16" s="90">
        <v>541.6103</v>
      </c>
      <c r="I16" s="90">
        <v>499.18</v>
      </c>
      <c r="J16" s="90">
        <v>10258.149</v>
      </c>
      <c r="K16" s="90">
        <v>1510.0195</v>
      </c>
      <c r="L16" s="90">
        <v>1023.319</v>
      </c>
      <c r="M16" s="90">
        <v>61900.191925</v>
      </c>
      <c r="N16" s="90">
        <v>31029.0288</v>
      </c>
      <c r="O16" s="90">
        <v>30871.163125</v>
      </c>
      <c r="P16" s="90">
        <v>3368.2173619875</v>
      </c>
      <c r="Q16" s="90">
        <v>224.631</v>
      </c>
      <c r="R16" s="90">
        <v>3143.5863619875</v>
      </c>
      <c r="S16" s="90">
        <v>848.606</v>
      </c>
      <c r="T16" s="90">
        <v>274.549</v>
      </c>
    </row>
    <row r="17" ht="21.75" customHeight="1" spans="2:20">
      <c r="B17" s="81"/>
      <c r="C17" s="54"/>
      <c r="D17" s="82"/>
      <c r="E17" s="84">
        <v>1</v>
      </c>
      <c r="F17" s="84" t="s">
        <v>271</v>
      </c>
      <c r="G17" s="85">
        <v>11969.9710626375</v>
      </c>
      <c r="H17" s="85">
        <v>0</v>
      </c>
      <c r="I17" s="85">
        <v>62.3975</v>
      </c>
      <c r="J17" s="85">
        <v>2495.9</v>
      </c>
      <c r="K17" s="85">
        <v>374.385</v>
      </c>
      <c r="L17" s="85">
        <v>249.59</v>
      </c>
      <c r="M17" s="101">
        <v>8330.06625</v>
      </c>
      <c r="N17" s="85">
        <v>4118.235</v>
      </c>
      <c r="O17" s="85">
        <v>4211.83125</v>
      </c>
      <c r="P17" s="85">
        <v>370.2758126375</v>
      </c>
      <c r="Q17" s="85">
        <v>24.959</v>
      </c>
      <c r="R17" s="85">
        <v>345.3168126375</v>
      </c>
      <c r="S17" s="85">
        <v>62.3975</v>
      </c>
      <c r="T17" s="85">
        <v>24.959</v>
      </c>
    </row>
    <row r="18" ht="21.75" customHeight="1" spans="2:20">
      <c r="B18" s="81"/>
      <c r="C18" s="54"/>
      <c r="D18" s="82"/>
      <c r="E18" s="84">
        <v>2</v>
      </c>
      <c r="F18" s="84" t="s">
        <v>272</v>
      </c>
      <c r="G18" s="85">
        <v>7403.512669025</v>
      </c>
      <c r="H18" s="85">
        <v>0</v>
      </c>
      <c r="I18" s="85">
        <v>62.3975</v>
      </c>
      <c r="J18" s="85">
        <v>0</v>
      </c>
      <c r="K18" s="85">
        <v>0</v>
      </c>
      <c r="L18" s="85">
        <v>0</v>
      </c>
      <c r="M18" s="101">
        <v>7113.315</v>
      </c>
      <c r="N18" s="85">
        <v>3668.973</v>
      </c>
      <c r="O18" s="85">
        <v>3444.342</v>
      </c>
      <c r="P18" s="85">
        <v>227.800169025</v>
      </c>
      <c r="Q18" s="85">
        <v>0</v>
      </c>
      <c r="R18" s="85">
        <v>227.800169025</v>
      </c>
      <c r="S18" s="85">
        <v>0</v>
      </c>
      <c r="T18" s="85">
        <v>0</v>
      </c>
    </row>
    <row r="19" ht="21.75" customHeight="1" spans="2:20">
      <c r="B19" s="81"/>
      <c r="C19" s="54"/>
      <c r="D19" s="82"/>
      <c r="E19" s="84">
        <v>3</v>
      </c>
      <c r="F19" s="84" t="s">
        <v>273</v>
      </c>
      <c r="G19" s="85">
        <v>439.929205925</v>
      </c>
      <c r="H19" s="85">
        <v>0</v>
      </c>
      <c r="I19" s="85">
        <v>24.959</v>
      </c>
      <c r="J19" s="85">
        <v>0</v>
      </c>
      <c r="K19" s="85">
        <v>0</v>
      </c>
      <c r="L19" s="85">
        <v>0</v>
      </c>
      <c r="M19" s="101">
        <v>404.3358</v>
      </c>
      <c r="N19" s="85">
        <v>217.1433</v>
      </c>
      <c r="O19" s="85">
        <v>187.1925</v>
      </c>
      <c r="P19" s="85">
        <v>10.634405925</v>
      </c>
      <c r="Q19" s="85">
        <v>0</v>
      </c>
      <c r="R19" s="85">
        <v>10.634405925</v>
      </c>
      <c r="S19" s="85">
        <v>0</v>
      </c>
      <c r="T19" s="85">
        <v>0</v>
      </c>
    </row>
    <row r="20" ht="24" customHeight="1" spans="2:20">
      <c r="B20" s="81"/>
      <c r="C20" s="54"/>
      <c r="D20" s="82"/>
      <c r="E20" s="84">
        <v>4</v>
      </c>
      <c r="F20" s="84" t="s">
        <v>274</v>
      </c>
      <c r="G20" s="85">
        <v>14608.396000275</v>
      </c>
      <c r="H20" s="85">
        <v>0</v>
      </c>
      <c r="I20" s="85">
        <v>62.3975</v>
      </c>
      <c r="J20" s="85">
        <v>1247.95</v>
      </c>
      <c r="K20" s="85">
        <v>249.59</v>
      </c>
      <c r="L20" s="85">
        <v>187.1925</v>
      </c>
      <c r="M20" s="101">
        <v>12101.37115</v>
      </c>
      <c r="N20" s="85">
        <v>6679.0284</v>
      </c>
      <c r="O20" s="85">
        <v>5422.34275</v>
      </c>
      <c r="P20" s="85">
        <v>672.538350275</v>
      </c>
      <c r="Q20" s="85">
        <v>24.959</v>
      </c>
      <c r="R20" s="85">
        <v>647.579350275</v>
      </c>
      <c r="S20" s="85">
        <v>62.3975</v>
      </c>
      <c r="T20" s="85">
        <v>24.959</v>
      </c>
    </row>
    <row r="21" ht="24" customHeight="1" spans="2:20">
      <c r="B21" s="81"/>
      <c r="C21" s="54"/>
      <c r="D21" s="82"/>
      <c r="E21" s="84">
        <v>5</v>
      </c>
      <c r="F21" s="84" t="s">
        <v>275</v>
      </c>
      <c r="G21" s="85">
        <v>7528.1813140875</v>
      </c>
      <c r="H21" s="85">
        <v>249.59</v>
      </c>
      <c r="I21" s="85">
        <v>24.959</v>
      </c>
      <c r="J21" s="85">
        <v>499.18</v>
      </c>
      <c r="K21" s="85">
        <v>62.3975</v>
      </c>
      <c r="L21" s="85">
        <v>37.4385</v>
      </c>
      <c r="M21" s="101">
        <v>6364.545</v>
      </c>
      <c r="N21" s="85">
        <v>2995.08</v>
      </c>
      <c r="O21" s="85">
        <v>3369.465</v>
      </c>
      <c r="P21" s="85">
        <v>202.7148140875</v>
      </c>
      <c r="Q21" s="85">
        <v>12.4795</v>
      </c>
      <c r="R21" s="85">
        <v>190.2353140875</v>
      </c>
      <c r="S21" s="85">
        <v>62.3975</v>
      </c>
      <c r="T21" s="85">
        <v>24.959</v>
      </c>
    </row>
    <row r="22" ht="24" customHeight="1" spans="2:20">
      <c r="B22" s="81"/>
      <c r="C22" s="54"/>
      <c r="D22" s="82"/>
      <c r="E22" s="84">
        <v>6</v>
      </c>
      <c r="F22" s="84" t="s">
        <v>276</v>
      </c>
      <c r="G22" s="85">
        <v>1196.9113409</v>
      </c>
      <c r="H22" s="85">
        <v>0</v>
      </c>
      <c r="I22" s="85">
        <v>24.959</v>
      </c>
      <c r="J22" s="85">
        <v>0</v>
      </c>
      <c r="K22" s="85">
        <v>0</v>
      </c>
      <c r="L22" s="85">
        <v>0</v>
      </c>
      <c r="M22" s="101">
        <v>1132.514625</v>
      </c>
      <c r="N22" s="85">
        <v>561.5775</v>
      </c>
      <c r="O22" s="85">
        <v>570.937125</v>
      </c>
      <c r="P22" s="85">
        <v>39.4377159</v>
      </c>
      <c r="Q22" s="85">
        <v>0</v>
      </c>
      <c r="R22" s="85">
        <v>39.4377159</v>
      </c>
      <c r="S22" s="85">
        <v>0</v>
      </c>
      <c r="T22" s="85">
        <v>0</v>
      </c>
    </row>
    <row r="23" ht="24" customHeight="1" spans="2:20">
      <c r="B23" s="81"/>
      <c r="C23" s="54"/>
      <c r="D23" s="82"/>
      <c r="E23" s="84">
        <v>7</v>
      </c>
      <c r="F23" s="84" t="s">
        <v>277</v>
      </c>
      <c r="G23" s="85">
        <v>5819.7259085625</v>
      </c>
      <c r="H23" s="85">
        <v>0</v>
      </c>
      <c r="I23" s="85">
        <v>37.4385</v>
      </c>
      <c r="J23" s="85">
        <v>1198.032</v>
      </c>
      <c r="K23" s="85">
        <v>149.754</v>
      </c>
      <c r="L23" s="85">
        <v>112.3155</v>
      </c>
      <c r="M23" s="101">
        <v>3957.24945</v>
      </c>
      <c r="N23" s="85">
        <v>1617.3432</v>
      </c>
      <c r="O23" s="85">
        <v>2339.90625</v>
      </c>
      <c r="P23" s="85">
        <v>277.5799585625</v>
      </c>
      <c r="Q23" s="85">
        <v>24.959</v>
      </c>
      <c r="R23" s="85">
        <v>252.6209585625</v>
      </c>
      <c r="S23" s="85">
        <v>62.3975</v>
      </c>
      <c r="T23" s="85">
        <v>24.959</v>
      </c>
    </row>
    <row r="24" ht="24" customHeight="1" spans="2:20">
      <c r="B24" s="81"/>
      <c r="C24" s="54"/>
      <c r="D24" s="82"/>
      <c r="E24" s="84">
        <v>8</v>
      </c>
      <c r="F24" s="84" t="s">
        <v>278</v>
      </c>
      <c r="G24" s="85">
        <v>3603.3667085625</v>
      </c>
      <c r="H24" s="85">
        <v>0</v>
      </c>
      <c r="I24" s="85">
        <v>24.959</v>
      </c>
      <c r="J24" s="85">
        <v>1247.95</v>
      </c>
      <c r="K24" s="85">
        <v>124.795</v>
      </c>
      <c r="L24" s="85">
        <v>74.877</v>
      </c>
      <c r="M24" s="101">
        <v>1703.45175</v>
      </c>
      <c r="N24" s="85">
        <v>1048.278</v>
      </c>
      <c r="O24" s="85">
        <v>655.17375</v>
      </c>
      <c r="P24" s="85">
        <v>277.5799585625</v>
      </c>
      <c r="Q24" s="85">
        <v>24.959</v>
      </c>
      <c r="R24" s="85">
        <v>252.6209585625</v>
      </c>
      <c r="S24" s="85">
        <v>124.795</v>
      </c>
      <c r="T24" s="85">
        <v>24.959</v>
      </c>
    </row>
    <row r="25" ht="24" customHeight="1" spans="2:20">
      <c r="B25" s="81"/>
      <c r="C25" s="54"/>
      <c r="D25" s="82"/>
      <c r="E25" s="84">
        <v>9</v>
      </c>
      <c r="F25" s="84" t="s">
        <v>279</v>
      </c>
      <c r="G25" s="85">
        <v>6197.77520175</v>
      </c>
      <c r="H25" s="85">
        <v>0</v>
      </c>
      <c r="I25" s="85">
        <v>24.959</v>
      </c>
      <c r="J25" s="85">
        <v>499.18</v>
      </c>
      <c r="K25" s="85">
        <v>124.795</v>
      </c>
      <c r="L25" s="85">
        <v>74.877</v>
      </c>
      <c r="M25" s="101">
        <v>4818.33495</v>
      </c>
      <c r="N25" s="85">
        <v>2216.3592</v>
      </c>
      <c r="O25" s="85">
        <v>2601.97575</v>
      </c>
      <c r="P25" s="85">
        <v>505.87525175</v>
      </c>
      <c r="Q25" s="85">
        <v>24.959</v>
      </c>
      <c r="R25" s="85">
        <v>480.91625175</v>
      </c>
      <c r="S25" s="85">
        <v>124.795</v>
      </c>
      <c r="T25" s="85">
        <v>24.959</v>
      </c>
    </row>
    <row r="26" ht="24" customHeight="1" spans="2:20">
      <c r="B26" s="81"/>
      <c r="C26" s="54"/>
      <c r="D26" s="82"/>
      <c r="E26" s="84">
        <v>10</v>
      </c>
      <c r="F26" s="84" t="s">
        <v>280</v>
      </c>
      <c r="G26" s="85">
        <v>2222.7446481625</v>
      </c>
      <c r="H26" s="85">
        <v>0</v>
      </c>
      <c r="I26" s="85">
        <v>12.4795</v>
      </c>
      <c r="J26" s="85">
        <v>0</v>
      </c>
      <c r="K26" s="85">
        <v>0</v>
      </c>
      <c r="L26" s="85">
        <v>0</v>
      </c>
      <c r="M26" s="101">
        <v>2133.9945</v>
      </c>
      <c r="N26" s="85">
        <v>1123.155</v>
      </c>
      <c r="O26" s="85">
        <v>1010.8395</v>
      </c>
      <c r="P26" s="85">
        <v>76.2706481625</v>
      </c>
      <c r="Q26" s="85">
        <v>0</v>
      </c>
      <c r="R26" s="85">
        <v>76.2706481625</v>
      </c>
      <c r="S26" s="85">
        <v>0</v>
      </c>
      <c r="T26" s="85">
        <v>0</v>
      </c>
    </row>
    <row r="27" ht="22.5" customHeight="1" spans="2:20">
      <c r="B27" s="81"/>
      <c r="C27" s="54"/>
      <c r="D27" s="82"/>
      <c r="E27" s="84">
        <v>11</v>
      </c>
      <c r="F27" s="84" t="s">
        <v>281</v>
      </c>
      <c r="G27" s="85">
        <v>2589.0653952625</v>
      </c>
      <c r="H27" s="85">
        <v>104.8278</v>
      </c>
      <c r="I27" s="85">
        <v>12.4795</v>
      </c>
      <c r="J27" s="85">
        <v>0</v>
      </c>
      <c r="K27" s="85">
        <v>0</v>
      </c>
      <c r="L27" s="85">
        <v>0</v>
      </c>
      <c r="M27" s="101">
        <v>2386.704375</v>
      </c>
      <c r="N27" s="85">
        <v>1198.032</v>
      </c>
      <c r="O27" s="85">
        <v>1188.672375</v>
      </c>
      <c r="P27" s="85">
        <v>85.0537202625</v>
      </c>
      <c r="Q27" s="85">
        <v>0</v>
      </c>
      <c r="R27" s="85">
        <v>85.0537202625</v>
      </c>
      <c r="S27" s="85">
        <v>0</v>
      </c>
      <c r="T27" s="85">
        <v>0</v>
      </c>
    </row>
    <row r="28" ht="22.5" customHeight="1" spans="2:20">
      <c r="B28" s="81"/>
      <c r="C28" s="54"/>
      <c r="D28" s="82"/>
      <c r="E28" s="84">
        <v>12</v>
      </c>
      <c r="F28" s="84" t="s">
        <v>282</v>
      </c>
      <c r="G28" s="85">
        <v>2783.203049</v>
      </c>
      <c r="H28" s="85">
        <v>0</v>
      </c>
      <c r="I28" s="85">
        <v>24.959</v>
      </c>
      <c r="J28" s="85">
        <v>748.77</v>
      </c>
      <c r="K28" s="85">
        <v>99.836</v>
      </c>
      <c r="L28" s="85">
        <v>62.3975</v>
      </c>
      <c r="M28" s="101">
        <v>1621.711025</v>
      </c>
      <c r="N28" s="85">
        <v>688.8684</v>
      </c>
      <c r="O28" s="85">
        <v>932.842625</v>
      </c>
      <c r="P28" s="85">
        <v>100.734524</v>
      </c>
      <c r="Q28" s="85">
        <v>24.959</v>
      </c>
      <c r="R28" s="85">
        <v>75.775524</v>
      </c>
      <c r="S28" s="85">
        <v>99.836</v>
      </c>
      <c r="T28" s="85">
        <v>24.959</v>
      </c>
    </row>
    <row r="29" ht="22.5" customHeight="1" spans="2:20">
      <c r="B29" s="81"/>
      <c r="C29" s="54"/>
      <c r="D29" s="82"/>
      <c r="E29" s="84">
        <v>13</v>
      </c>
      <c r="F29" s="84" t="s">
        <v>283</v>
      </c>
      <c r="G29" s="85">
        <v>1992.2320598125</v>
      </c>
      <c r="H29" s="85">
        <v>0</v>
      </c>
      <c r="I29" s="85">
        <v>12.4795</v>
      </c>
      <c r="J29" s="85">
        <v>124.795</v>
      </c>
      <c r="K29" s="85">
        <v>49.918</v>
      </c>
      <c r="L29" s="85">
        <v>37.4385</v>
      </c>
      <c r="M29" s="101">
        <v>1606.735625</v>
      </c>
      <c r="N29" s="85">
        <v>748.77</v>
      </c>
      <c r="O29" s="85">
        <v>857.965625</v>
      </c>
      <c r="P29" s="85">
        <v>73.5089348125</v>
      </c>
      <c r="Q29" s="85">
        <v>12.4795</v>
      </c>
      <c r="R29" s="85">
        <v>61.0294348125</v>
      </c>
      <c r="S29" s="85">
        <v>62.3975</v>
      </c>
      <c r="T29" s="85">
        <v>24.959</v>
      </c>
    </row>
    <row r="30" ht="22.5" customHeight="1" spans="2:20">
      <c r="B30" s="81"/>
      <c r="C30" s="54"/>
      <c r="D30" s="82"/>
      <c r="E30" s="84">
        <v>14</v>
      </c>
      <c r="F30" s="84" t="s">
        <v>284</v>
      </c>
      <c r="G30" s="85">
        <v>6276.4756085625</v>
      </c>
      <c r="H30" s="85">
        <v>0</v>
      </c>
      <c r="I30" s="85">
        <v>37.4385</v>
      </c>
      <c r="J30" s="85">
        <v>1198.032</v>
      </c>
      <c r="K30" s="85">
        <v>149.754</v>
      </c>
      <c r="L30" s="85">
        <v>112.3155</v>
      </c>
      <c r="M30" s="101">
        <v>4413.99915</v>
      </c>
      <c r="N30" s="85">
        <v>2223.8469</v>
      </c>
      <c r="O30" s="85">
        <v>2190.15225</v>
      </c>
      <c r="P30" s="85">
        <v>277.5799585625</v>
      </c>
      <c r="Q30" s="85">
        <v>24.959</v>
      </c>
      <c r="R30" s="85">
        <v>252.6209585625</v>
      </c>
      <c r="S30" s="85">
        <v>62.3975</v>
      </c>
      <c r="T30" s="85">
        <v>24.959</v>
      </c>
    </row>
    <row r="31" ht="22.5" customHeight="1" spans="2:20">
      <c r="B31" s="81"/>
      <c r="C31" s="54"/>
      <c r="D31" s="82"/>
      <c r="E31" s="84">
        <v>15</v>
      </c>
      <c r="F31" s="84" t="s">
        <v>285</v>
      </c>
      <c r="G31" s="85">
        <v>2655.391129875</v>
      </c>
      <c r="H31" s="85">
        <v>0</v>
      </c>
      <c r="I31" s="85">
        <v>24.959</v>
      </c>
      <c r="J31" s="85">
        <v>499.18</v>
      </c>
      <c r="K31" s="85">
        <v>62.3975</v>
      </c>
      <c r="L31" s="85">
        <v>37.4385</v>
      </c>
      <c r="M31" s="101">
        <v>1865.061275</v>
      </c>
      <c r="N31" s="85">
        <v>913.4994</v>
      </c>
      <c r="O31" s="85">
        <v>951.561875</v>
      </c>
      <c r="P31" s="85">
        <v>78.998354875</v>
      </c>
      <c r="Q31" s="85">
        <v>12.4795</v>
      </c>
      <c r="R31" s="85">
        <v>66.518854875</v>
      </c>
      <c r="S31" s="85">
        <v>62.3975</v>
      </c>
      <c r="T31" s="85">
        <v>24.959</v>
      </c>
    </row>
    <row r="32" ht="22.5" customHeight="1" spans="2:20">
      <c r="B32" s="81"/>
      <c r="C32" s="54"/>
      <c r="D32" s="87"/>
      <c r="E32" s="84">
        <v>16</v>
      </c>
      <c r="F32" s="84" t="s">
        <v>286</v>
      </c>
      <c r="G32" s="85">
        <v>2936.9607845875</v>
      </c>
      <c r="H32" s="85">
        <v>187.1925</v>
      </c>
      <c r="I32" s="85">
        <v>24.959</v>
      </c>
      <c r="J32" s="85">
        <v>499.18</v>
      </c>
      <c r="K32" s="85">
        <v>62.3975</v>
      </c>
      <c r="L32" s="85">
        <v>37.4385</v>
      </c>
      <c r="M32" s="101">
        <v>1946.802</v>
      </c>
      <c r="N32" s="85">
        <v>1010.8395</v>
      </c>
      <c r="O32" s="85">
        <v>935.9625</v>
      </c>
      <c r="P32" s="85">
        <v>91.6347845875</v>
      </c>
      <c r="Q32" s="85">
        <v>12.4795</v>
      </c>
      <c r="R32" s="85">
        <v>79.1552845875</v>
      </c>
      <c r="S32" s="85">
        <v>62.3975</v>
      </c>
      <c r="T32" s="85">
        <v>24.959</v>
      </c>
    </row>
    <row r="33" ht="22.5" customHeight="1" spans="2:20">
      <c r="B33" s="77">
        <v>2</v>
      </c>
      <c r="C33" s="77" t="s">
        <v>287</v>
      </c>
      <c r="D33" s="89" t="s">
        <v>288</v>
      </c>
      <c r="E33" s="91" t="s">
        <v>27</v>
      </c>
      <c r="F33" s="78" t="s">
        <v>262</v>
      </c>
      <c r="G33" s="92">
        <f>SUM(G34:G36)</f>
        <v>2768.7842347</v>
      </c>
      <c r="H33" s="92">
        <f t="shared" ref="H33:T33" si="2">SUM(H34:H36)</f>
        <v>0</v>
      </c>
      <c r="I33" s="92">
        <f t="shared" si="2"/>
        <v>37.4385</v>
      </c>
      <c r="J33" s="92">
        <f t="shared" si="2"/>
        <v>0</v>
      </c>
      <c r="K33" s="92">
        <f t="shared" si="2"/>
        <v>124.795</v>
      </c>
      <c r="L33" s="92">
        <f t="shared" si="2"/>
        <v>74.877</v>
      </c>
      <c r="M33" s="92">
        <f t="shared" si="2"/>
        <v>2261.909375</v>
      </c>
      <c r="N33" s="92">
        <f t="shared" si="2"/>
        <v>1123.155</v>
      </c>
      <c r="O33" s="92">
        <f t="shared" si="2"/>
        <v>1138.754375</v>
      </c>
      <c r="P33" s="92">
        <f t="shared" si="2"/>
        <v>95.0513597</v>
      </c>
      <c r="Q33" s="92">
        <f t="shared" si="2"/>
        <v>24.959</v>
      </c>
      <c r="R33" s="92">
        <f t="shared" si="2"/>
        <v>70.0923597</v>
      </c>
      <c r="S33" s="92">
        <f t="shared" si="2"/>
        <v>124.795</v>
      </c>
      <c r="T33" s="92">
        <f t="shared" si="2"/>
        <v>49.918</v>
      </c>
    </row>
    <row r="34" ht="22.5" customHeight="1" spans="2:20">
      <c r="B34" s="82"/>
      <c r="C34" s="82"/>
      <c r="D34" s="89"/>
      <c r="E34" s="54">
        <v>1</v>
      </c>
      <c r="F34" s="84" t="s">
        <v>289</v>
      </c>
      <c r="G34" s="85">
        <v>989.394103225</v>
      </c>
      <c r="H34" s="85">
        <v>0</v>
      </c>
      <c r="I34" s="85">
        <v>12.4795</v>
      </c>
      <c r="J34" s="85">
        <v>0</v>
      </c>
      <c r="K34" s="85">
        <v>62.3975</v>
      </c>
      <c r="L34" s="85">
        <v>37.4385</v>
      </c>
      <c r="M34" s="85">
        <v>764.369375</v>
      </c>
      <c r="N34" s="85">
        <v>374.385</v>
      </c>
      <c r="O34" s="85">
        <v>389.984375</v>
      </c>
      <c r="P34" s="85">
        <v>25.352728225</v>
      </c>
      <c r="Q34" s="85">
        <v>12.4795</v>
      </c>
      <c r="R34" s="85">
        <v>12.873228225</v>
      </c>
      <c r="S34" s="85">
        <v>62.3975</v>
      </c>
      <c r="T34" s="85">
        <v>24.959</v>
      </c>
    </row>
    <row r="35" ht="22.5" customHeight="1" spans="2:20">
      <c r="B35" s="82"/>
      <c r="C35" s="82"/>
      <c r="D35" s="89"/>
      <c r="E35" s="54">
        <v>2</v>
      </c>
      <c r="F35" s="84" t="s">
        <v>290</v>
      </c>
      <c r="G35" s="85">
        <v>1050.830681725</v>
      </c>
      <c r="H35" s="85">
        <v>0</v>
      </c>
      <c r="I35" s="85">
        <v>12.4795</v>
      </c>
      <c r="J35" s="85">
        <v>0</v>
      </c>
      <c r="K35" s="85">
        <v>62.3975</v>
      </c>
      <c r="L35" s="85">
        <v>37.4385</v>
      </c>
      <c r="M35" s="85">
        <v>811.1675</v>
      </c>
      <c r="N35" s="85">
        <v>411.8235</v>
      </c>
      <c r="O35" s="85">
        <v>399.344</v>
      </c>
      <c r="P35" s="85">
        <v>39.991181725</v>
      </c>
      <c r="Q35" s="85">
        <v>12.4795</v>
      </c>
      <c r="R35" s="85">
        <v>27.511681725</v>
      </c>
      <c r="S35" s="85">
        <v>62.3975</v>
      </c>
      <c r="T35" s="85">
        <v>24.959</v>
      </c>
    </row>
    <row r="36" ht="22.5" customHeight="1" spans="2:20">
      <c r="B36" s="87"/>
      <c r="C36" s="87"/>
      <c r="D36" s="89"/>
      <c r="E36" s="54">
        <v>3</v>
      </c>
      <c r="F36" s="84" t="s">
        <v>291</v>
      </c>
      <c r="G36" s="85">
        <v>728.55944975</v>
      </c>
      <c r="H36" s="85">
        <v>0</v>
      </c>
      <c r="I36" s="85">
        <v>12.4795</v>
      </c>
      <c r="J36" s="85">
        <v>0</v>
      </c>
      <c r="K36" s="85">
        <v>0</v>
      </c>
      <c r="L36" s="85">
        <v>0</v>
      </c>
      <c r="M36" s="85">
        <v>686.3725</v>
      </c>
      <c r="N36" s="85">
        <v>336.9465</v>
      </c>
      <c r="O36" s="85">
        <v>349.426</v>
      </c>
      <c r="P36" s="85">
        <v>29.70744975</v>
      </c>
      <c r="Q36" s="85">
        <v>0</v>
      </c>
      <c r="R36" s="85">
        <v>29.70744975</v>
      </c>
      <c r="S36" s="85">
        <v>0</v>
      </c>
      <c r="T36" s="85">
        <v>0</v>
      </c>
    </row>
    <row r="37" ht="22.5" customHeight="1" spans="2:20">
      <c r="B37" s="89">
        <v>3</v>
      </c>
      <c r="C37" s="93" t="s">
        <v>292</v>
      </c>
      <c r="D37" s="89" t="s">
        <v>293</v>
      </c>
      <c r="E37" s="78" t="s">
        <v>265</v>
      </c>
      <c r="F37" s="79" t="s">
        <v>262</v>
      </c>
      <c r="G37" s="75">
        <f>SUM(G38:G52)</f>
        <v>879.80475</v>
      </c>
      <c r="H37" s="75">
        <f t="shared" ref="H37:T37" si="3">SUM(H38:H52)</f>
        <v>0</v>
      </c>
      <c r="I37" s="75">
        <f t="shared" si="3"/>
        <v>93.59625</v>
      </c>
      <c r="J37" s="75">
        <f t="shared" si="3"/>
        <v>561.5775</v>
      </c>
      <c r="K37" s="75">
        <f t="shared" si="3"/>
        <v>93.59625</v>
      </c>
      <c r="L37" s="75">
        <f t="shared" si="3"/>
        <v>56.15775</v>
      </c>
      <c r="M37" s="75">
        <f t="shared" si="3"/>
        <v>0</v>
      </c>
      <c r="N37" s="75">
        <f t="shared" si="3"/>
        <v>0</v>
      </c>
      <c r="O37" s="75">
        <f t="shared" si="3"/>
        <v>0</v>
      </c>
      <c r="P37" s="75">
        <f t="shared" si="3"/>
        <v>18.71925</v>
      </c>
      <c r="Q37" s="75">
        <f t="shared" si="3"/>
        <v>18.71925</v>
      </c>
      <c r="R37" s="75">
        <f t="shared" si="3"/>
        <v>0</v>
      </c>
      <c r="S37" s="75">
        <f t="shared" si="3"/>
        <v>37.4385</v>
      </c>
      <c r="T37" s="75">
        <f t="shared" si="3"/>
        <v>18.71925</v>
      </c>
    </row>
    <row r="38" ht="22.5" customHeight="1" spans="2:20">
      <c r="B38" s="89"/>
      <c r="C38" s="89"/>
      <c r="D38" s="89"/>
      <c r="E38" s="89">
        <v>1</v>
      </c>
      <c r="F38" s="94" t="s">
        <v>294</v>
      </c>
      <c r="G38" s="85">
        <v>58.65365</v>
      </c>
      <c r="H38" s="85">
        <v>0</v>
      </c>
      <c r="I38" s="85">
        <v>6.23975</v>
      </c>
      <c r="J38" s="85">
        <v>37.4385</v>
      </c>
      <c r="K38" s="85">
        <v>6.23975</v>
      </c>
      <c r="L38" s="85">
        <v>3.74385</v>
      </c>
      <c r="M38" s="85">
        <v>0</v>
      </c>
      <c r="N38" s="85">
        <v>0</v>
      </c>
      <c r="O38" s="85">
        <v>0</v>
      </c>
      <c r="P38" s="85">
        <v>1.24795</v>
      </c>
      <c r="Q38" s="85">
        <v>1.24795</v>
      </c>
      <c r="R38" s="85">
        <v>0</v>
      </c>
      <c r="S38" s="85">
        <v>2.4959</v>
      </c>
      <c r="T38" s="85">
        <v>1.24795</v>
      </c>
    </row>
    <row r="39" ht="22.5" customHeight="1" spans="2:20">
      <c r="B39" s="89"/>
      <c r="C39" s="89"/>
      <c r="D39" s="89"/>
      <c r="E39" s="89">
        <v>2</v>
      </c>
      <c r="F39" s="94" t="s">
        <v>295</v>
      </c>
      <c r="G39" s="85">
        <v>58.65365</v>
      </c>
      <c r="H39" s="85">
        <v>0</v>
      </c>
      <c r="I39" s="85">
        <v>6.23975</v>
      </c>
      <c r="J39" s="85">
        <v>37.4385</v>
      </c>
      <c r="K39" s="85">
        <v>6.23975</v>
      </c>
      <c r="L39" s="85">
        <v>3.74385</v>
      </c>
      <c r="M39" s="85">
        <v>0</v>
      </c>
      <c r="N39" s="85">
        <v>0</v>
      </c>
      <c r="O39" s="85">
        <v>0</v>
      </c>
      <c r="P39" s="85">
        <v>1.24795</v>
      </c>
      <c r="Q39" s="85">
        <v>1.24795</v>
      </c>
      <c r="R39" s="85">
        <v>0</v>
      </c>
      <c r="S39" s="85">
        <v>2.4959</v>
      </c>
      <c r="T39" s="85">
        <v>1.24795</v>
      </c>
    </row>
    <row r="40" ht="22.5" customHeight="1" spans="2:20">
      <c r="B40" s="89"/>
      <c r="C40" s="89"/>
      <c r="D40" s="89"/>
      <c r="E40" s="89">
        <v>3</v>
      </c>
      <c r="F40" s="94" t="s">
        <v>296</v>
      </c>
      <c r="G40" s="85">
        <v>58.65365</v>
      </c>
      <c r="H40" s="85">
        <v>0</v>
      </c>
      <c r="I40" s="85">
        <v>6.23975</v>
      </c>
      <c r="J40" s="85">
        <v>37.4385</v>
      </c>
      <c r="K40" s="85">
        <v>6.23975</v>
      </c>
      <c r="L40" s="85">
        <v>3.74385</v>
      </c>
      <c r="M40" s="85">
        <v>0</v>
      </c>
      <c r="N40" s="85">
        <v>0</v>
      </c>
      <c r="O40" s="85">
        <v>0</v>
      </c>
      <c r="P40" s="85">
        <v>1.24795</v>
      </c>
      <c r="Q40" s="85">
        <v>1.24795</v>
      </c>
      <c r="R40" s="85">
        <v>0</v>
      </c>
      <c r="S40" s="85">
        <v>2.4959</v>
      </c>
      <c r="T40" s="85">
        <v>1.24795</v>
      </c>
    </row>
    <row r="41" ht="22.5" customHeight="1" spans="2:20">
      <c r="B41" s="89"/>
      <c r="C41" s="89"/>
      <c r="D41" s="89"/>
      <c r="E41" s="89">
        <v>4</v>
      </c>
      <c r="F41" s="94" t="s">
        <v>297</v>
      </c>
      <c r="G41" s="85">
        <v>58.65365</v>
      </c>
      <c r="H41" s="85">
        <v>0</v>
      </c>
      <c r="I41" s="85">
        <v>6.23975</v>
      </c>
      <c r="J41" s="85">
        <v>37.4385</v>
      </c>
      <c r="K41" s="85">
        <v>6.23975</v>
      </c>
      <c r="L41" s="85">
        <v>3.74385</v>
      </c>
      <c r="M41" s="85">
        <v>0</v>
      </c>
      <c r="N41" s="85">
        <v>0</v>
      </c>
      <c r="O41" s="85">
        <v>0</v>
      </c>
      <c r="P41" s="85">
        <v>1.24795</v>
      </c>
      <c r="Q41" s="85">
        <v>1.24795</v>
      </c>
      <c r="R41" s="85">
        <v>0</v>
      </c>
      <c r="S41" s="85">
        <v>2.4959</v>
      </c>
      <c r="T41" s="85">
        <v>1.24795</v>
      </c>
    </row>
    <row r="42" ht="22.5" customHeight="1" spans="2:20">
      <c r="B42" s="89"/>
      <c r="C42" s="89"/>
      <c r="D42" s="89"/>
      <c r="E42" s="89">
        <v>5</v>
      </c>
      <c r="F42" s="94" t="s">
        <v>298</v>
      </c>
      <c r="G42" s="85">
        <v>58.65365</v>
      </c>
      <c r="H42" s="85">
        <v>0</v>
      </c>
      <c r="I42" s="85">
        <v>6.23975</v>
      </c>
      <c r="J42" s="85">
        <v>37.4385</v>
      </c>
      <c r="K42" s="85">
        <v>6.23975</v>
      </c>
      <c r="L42" s="85">
        <v>3.74385</v>
      </c>
      <c r="M42" s="85">
        <v>0</v>
      </c>
      <c r="N42" s="85">
        <v>0</v>
      </c>
      <c r="O42" s="85">
        <v>0</v>
      </c>
      <c r="P42" s="85">
        <v>1.24795</v>
      </c>
      <c r="Q42" s="85">
        <v>1.24795</v>
      </c>
      <c r="R42" s="85">
        <v>0</v>
      </c>
      <c r="S42" s="85">
        <v>2.4959</v>
      </c>
      <c r="T42" s="85">
        <v>1.24795</v>
      </c>
    </row>
    <row r="43" ht="22.5" customHeight="1" spans="2:20">
      <c r="B43" s="89"/>
      <c r="C43" s="89"/>
      <c r="D43" s="89"/>
      <c r="E43" s="89">
        <v>6</v>
      </c>
      <c r="F43" s="94" t="s">
        <v>299</v>
      </c>
      <c r="G43" s="85">
        <v>58.65365</v>
      </c>
      <c r="H43" s="85">
        <v>0</v>
      </c>
      <c r="I43" s="85">
        <v>6.23975</v>
      </c>
      <c r="J43" s="85">
        <v>37.4385</v>
      </c>
      <c r="K43" s="85">
        <v>6.23975</v>
      </c>
      <c r="L43" s="85">
        <v>3.74385</v>
      </c>
      <c r="M43" s="85">
        <v>0</v>
      </c>
      <c r="N43" s="85">
        <v>0</v>
      </c>
      <c r="O43" s="85">
        <v>0</v>
      </c>
      <c r="P43" s="85">
        <v>1.24795</v>
      </c>
      <c r="Q43" s="85">
        <v>1.24795</v>
      </c>
      <c r="R43" s="85">
        <v>0</v>
      </c>
      <c r="S43" s="85">
        <v>2.4959</v>
      </c>
      <c r="T43" s="85">
        <v>1.24795</v>
      </c>
    </row>
    <row r="44" ht="22.5" customHeight="1" spans="2:20">
      <c r="B44" s="89"/>
      <c r="C44" s="89"/>
      <c r="D44" s="89"/>
      <c r="E44" s="89">
        <v>7</v>
      </c>
      <c r="F44" s="94" t="s">
        <v>300</v>
      </c>
      <c r="G44" s="85">
        <v>58.65365</v>
      </c>
      <c r="H44" s="85">
        <v>0</v>
      </c>
      <c r="I44" s="85">
        <v>6.23975</v>
      </c>
      <c r="J44" s="85">
        <v>37.4385</v>
      </c>
      <c r="K44" s="85">
        <v>6.23975</v>
      </c>
      <c r="L44" s="85">
        <v>3.74385</v>
      </c>
      <c r="M44" s="85">
        <v>0</v>
      </c>
      <c r="N44" s="85">
        <v>0</v>
      </c>
      <c r="O44" s="85">
        <v>0</v>
      </c>
      <c r="P44" s="85">
        <v>1.24795</v>
      </c>
      <c r="Q44" s="85">
        <v>1.24795</v>
      </c>
      <c r="R44" s="85">
        <v>0</v>
      </c>
      <c r="S44" s="85">
        <v>2.4959</v>
      </c>
      <c r="T44" s="85">
        <v>1.24795</v>
      </c>
    </row>
    <row r="45" ht="22.5" customHeight="1" spans="2:20">
      <c r="B45" s="89"/>
      <c r="C45" s="89"/>
      <c r="D45" s="89"/>
      <c r="E45" s="89">
        <v>8</v>
      </c>
      <c r="F45" s="94" t="s">
        <v>301</v>
      </c>
      <c r="G45" s="85">
        <v>58.65365</v>
      </c>
      <c r="H45" s="85">
        <v>0</v>
      </c>
      <c r="I45" s="85">
        <v>6.23975</v>
      </c>
      <c r="J45" s="85">
        <v>37.4385</v>
      </c>
      <c r="K45" s="85">
        <v>6.23975</v>
      </c>
      <c r="L45" s="85">
        <v>3.74385</v>
      </c>
      <c r="M45" s="85">
        <v>0</v>
      </c>
      <c r="N45" s="85">
        <v>0</v>
      </c>
      <c r="O45" s="85">
        <v>0</v>
      </c>
      <c r="P45" s="85">
        <v>1.24795</v>
      </c>
      <c r="Q45" s="85">
        <v>1.24795</v>
      </c>
      <c r="R45" s="85">
        <v>0</v>
      </c>
      <c r="S45" s="85">
        <v>2.4959</v>
      </c>
      <c r="T45" s="85">
        <v>1.24795</v>
      </c>
    </row>
    <row r="46" ht="22.5" customHeight="1" spans="2:20">
      <c r="B46" s="89"/>
      <c r="C46" s="89"/>
      <c r="D46" s="89"/>
      <c r="E46" s="89">
        <v>9</v>
      </c>
      <c r="F46" s="94" t="s">
        <v>302</v>
      </c>
      <c r="G46" s="85">
        <v>58.65365</v>
      </c>
      <c r="H46" s="85">
        <v>0</v>
      </c>
      <c r="I46" s="85">
        <v>6.23975</v>
      </c>
      <c r="J46" s="85">
        <v>37.4385</v>
      </c>
      <c r="K46" s="85">
        <v>6.23975</v>
      </c>
      <c r="L46" s="85">
        <v>3.74385</v>
      </c>
      <c r="M46" s="85">
        <v>0</v>
      </c>
      <c r="N46" s="85">
        <v>0</v>
      </c>
      <c r="O46" s="85">
        <v>0</v>
      </c>
      <c r="P46" s="85">
        <v>1.24795</v>
      </c>
      <c r="Q46" s="85">
        <v>1.24795</v>
      </c>
      <c r="R46" s="85">
        <v>0</v>
      </c>
      <c r="S46" s="85">
        <v>2.4959</v>
      </c>
      <c r="T46" s="85">
        <v>1.24795</v>
      </c>
    </row>
    <row r="47" ht="22.5" customHeight="1" spans="2:20">
      <c r="B47" s="89"/>
      <c r="C47" s="89"/>
      <c r="D47" s="89"/>
      <c r="E47" s="89">
        <v>10</v>
      </c>
      <c r="F47" s="94" t="s">
        <v>303</v>
      </c>
      <c r="G47" s="85">
        <v>58.65365</v>
      </c>
      <c r="H47" s="85">
        <v>0</v>
      </c>
      <c r="I47" s="85">
        <v>6.23975</v>
      </c>
      <c r="J47" s="85">
        <v>37.4385</v>
      </c>
      <c r="K47" s="85">
        <v>6.23975</v>
      </c>
      <c r="L47" s="85">
        <v>3.74385</v>
      </c>
      <c r="M47" s="85">
        <v>0</v>
      </c>
      <c r="N47" s="85">
        <v>0</v>
      </c>
      <c r="O47" s="85">
        <v>0</v>
      </c>
      <c r="P47" s="85">
        <v>1.24795</v>
      </c>
      <c r="Q47" s="85">
        <v>1.24795</v>
      </c>
      <c r="R47" s="85">
        <v>0</v>
      </c>
      <c r="S47" s="85">
        <v>2.4959</v>
      </c>
      <c r="T47" s="85">
        <v>1.24795</v>
      </c>
    </row>
    <row r="48" ht="22.5" customHeight="1" spans="2:20">
      <c r="B48" s="89"/>
      <c r="C48" s="89"/>
      <c r="D48" s="89"/>
      <c r="E48" s="89">
        <v>11</v>
      </c>
      <c r="F48" s="94" t="s">
        <v>304</v>
      </c>
      <c r="G48" s="85">
        <v>58.65365</v>
      </c>
      <c r="H48" s="85">
        <v>0</v>
      </c>
      <c r="I48" s="85">
        <v>6.23975</v>
      </c>
      <c r="J48" s="85">
        <v>37.4385</v>
      </c>
      <c r="K48" s="85">
        <v>6.23975</v>
      </c>
      <c r="L48" s="85">
        <v>3.74385</v>
      </c>
      <c r="M48" s="85">
        <v>0</v>
      </c>
      <c r="N48" s="85">
        <v>0</v>
      </c>
      <c r="O48" s="85">
        <v>0</v>
      </c>
      <c r="P48" s="85">
        <v>1.24795</v>
      </c>
      <c r="Q48" s="85">
        <v>1.24795</v>
      </c>
      <c r="R48" s="85">
        <v>0</v>
      </c>
      <c r="S48" s="85">
        <v>2.4959</v>
      </c>
      <c r="T48" s="85">
        <v>1.24795</v>
      </c>
    </row>
    <row r="49" ht="22.5" customHeight="1" spans="2:20">
      <c r="B49" s="89"/>
      <c r="C49" s="89"/>
      <c r="D49" s="89"/>
      <c r="E49" s="89">
        <v>12</v>
      </c>
      <c r="F49" s="94" t="s">
        <v>305</v>
      </c>
      <c r="G49" s="85">
        <v>58.65365</v>
      </c>
      <c r="H49" s="85">
        <v>0</v>
      </c>
      <c r="I49" s="85">
        <v>6.23975</v>
      </c>
      <c r="J49" s="85">
        <v>37.4385</v>
      </c>
      <c r="K49" s="85">
        <v>6.23975</v>
      </c>
      <c r="L49" s="85">
        <v>3.74385</v>
      </c>
      <c r="M49" s="85">
        <v>0</v>
      </c>
      <c r="N49" s="85">
        <v>0</v>
      </c>
      <c r="O49" s="85">
        <v>0</v>
      </c>
      <c r="P49" s="85">
        <v>1.24795</v>
      </c>
      <c r="Q49" s="85">
        <v>1.24795</v>
      </c>
      <c r="R49" s="85">
        <v>0</v>
      </c>
      <c r="S49" s="85">
        <v>2.4959</v>
      </c>
      <c r="T49" s="85">
        <v>1.24795</v>
      </c>
    </row>
    <row r="50" ht="22.5" customHeight="1" spans="2:20">
      <c r="B50" s="89"/>
      <c r="C50" s="89"/>
      <c r="D50" s="89"/>
      <c r="E50" s="89">
        <v>13</v>
      </c>
      <c r="F50" s="94" t="s">
        <v>306</v>
      </c>
      <c r="G50" s="85">
        <v>58.65365</v>
      </c>
      <c r="H50" s="85">
        <v>0</v>
      </c>
      <c r="I50" s="85">
        <v>6.23975</v>
      </c>
      <c r="J50" s="85">
        <v>37.4385</v>
      </c>
      <c r="K50" s="85">
        <v>6.23975</v>
      </c>
      <c r="L50" s="85">
        <v>3.74385</v>
      </c>
      <c r="M50" s="85">
        <v>0</v>
      </c>
      <c r="N50" s="85">
        <v>0</v>
      </c>
      <c r="O50" s="85">
        <v>0</v>
      </c>
      <c r="P50" s="85">
        <v>1.24795</v>
      </c>
      <c r="Q50" s="85">
        <v>1.24795</v>
      </c>
      <c r="R50" s="85">
        <v>0</v>
      </c>
      <c r="S50" s="85">
        <v>2.4959</v>
      </c>
      <c r="T50" s="85">
        <v>1.24795</v>
      </c>
    </row>
    <row r="51" ht="22.5" customHeight="1" spans="2:20">
      <c r="B51" s="89"/>
      <c r="C51" s="89"/>
      <c r="D51" s="89"/>
      <c r="E51" s="89">
        <v>14</v>
      </c>
      <c r="F51" s="94" t="s">
        <v>307</v>
      </c>
      <c r="G51" s="85">
        <v>58.65365</v>
      </c>
      <c r="H51" s="85">
        <v>0</v>
      </c>
      <c r="I51" s="85">
        <v>6.23975</v>
      </c>
      <c r="J51" s="85">
        <v>37.4385</v>
      </c>
      <c r="K51" s="85">
        <v>6.23975</v>
      </c>
      <c r="L51" s="85">
        <v>3.74385</v>
      </c>
      <c r="M51" s="85">
        <v>0</v>
      </c>
      <c r="N51" s="85">
        <v>0</v>
      </c>
      <c r="O51" s="85">
        <v>0</v>
      </c>
      <c r="P51" s="85">
        <v>1.24795</v>
      </c>
      <c r="Q51" s="85">
        <v>1.24795</v>
      </c>
      <c r="R51" s="85">
        <v>0</v>
      </c>
      <c r="S51" s="85">
        <v>2.4959</v>
      </c>
      <c r="T51" s="85">
        <v>1.24795</v>
      </c>
    </row>
    <row r="52" ht="22.5" customHeight="1" spans="2:20">
      <c r="B52" s="89"/>
      <c r="C52" s="89"/>
      <c r="D52" s="89"/>
      <c r="E52" s="89">
        <v>15</v>
      </c>
      <c r="F52" s="94" t="s">
        <v>308</v>
      </c>
      <c r="G52" s="85">
        <v>58.65365</v>
      </c>
      <c r="H52" s="85">
        <v>0</v>
      </c>
      <c r="I52" s="85">
        <v>6.23975</v>
      </c>
      <c r="J52" s="85">
        <v>37.4385</v>
      </c>
      <c r="K52" s="85">
        <v>6.23975</v>
      </c>
      <c r="L52" s="85">
        <v>3.74385</v>
      </c>
      <c r="M52" s="85">
        <v>0</v>
      </c>
      <c r="N52" s="85">
        <v>0</v>
      </c>
      <c r="O52" s="85">
        <v>0</v>
      </c>
      <c r="P52" s="85">
        <v>1.24795</v>
      </c>
      <c r="Q52" s="85">
        <v>1.24795</v>
      </c>
      <c r="R52" s="85">
        <v>0</v>
      </c>
      <c r="S52" s="85">
        <v>2.4959</v>
      </c>
      <c r="T52" s="85">
        <v>1.24795</v>
      </c>
    </row>
  </sheetData>
  <mergeCells count="34">
    <mergeCell ref="B5:T5"/>
    <mergeCell ref="H6:I6"/>
    <mergeCell ref="J6:L6"/>
    <mergeCell ref="M6:O6"/>
    <mergeCell ref="P6:R6"/>
    <mergeCell ref="S6:T6"/>
    <mergeCell ref="K7:L7"/>
    <mergeCell ref="C9:E9"/>
    <mergeCell ref="B10:E10"/>
    <mergeCell ref="B6:B8"/>
    <mergeCell ref="B11:B32"/>
    <mergeCell ref="B33:B36"/>
    <mergeCell ref="B37:B52"/>
    <mergeCell ref="C11:C32"/>
    <mergeCell ref="C33:C36"/>
    <mergeCell ref="C37:C52"/>
    <mergeCell ref="D11:D15"/>
    <mergeCell ref="D16:D32"/>
    <mergeCell ref="D33:D36"/>
    <mergeCell ref="D37:D52"/>
    <mergeCell ref="F6:F8"/>
    <mergeCell ref="G6:G8"/>
    <mergeCell ref="H7:H8"/>
    <mergeCell ref="I7:I8"/>
    <mergeCell ref="J7:J8"/>
    <mergeCell ref="M7:M8"/>
    <mergeCell ref="N7:N8"/>
    <mergeCell ref="O7:O8"/>
    <mergeCell ref="P7:P8"/>
    <mergeCell ref="Q7:Q8"/>
    <mergeCell ref="R7:R8"/>
    <mergeCell ref="S7:S8"/>
    <mergeCell ref="T7:T8"/>
    <mergeCell ref="C6:E8"/>
  </mergeCells>
  <printOptions horizontalCentered="1"/>
  <pageMargins left="0.708661417322835" right="0.708661417322835" top="0.748031496062992" bottom="0.748031496062992" header="0.31496062992126" footer="0.31496062992126"/>
  <pageSetup paperSize="8" firstPageNumber="75" orientation="landscape" useFirstPageNumber="1"/>
  <headerFooter>
    <oddFooter>&amp;C&amp;10&amp;P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J13"/>
  <sheetViews>
    <sheetView workbookViewId="0">
      <selection activeCell="K19" sqref="K19"/>
    </sheetView>
  </sheetViews>
  <sheetFormatPr defaultColWidth="9" defaultRowHeight="13.5"/>
  <cols>
    <col min="3" max="3" width="12" customWidth="1"/>
    <col min="4" max="4" width="10" customWidth="1"/>
    <col min="5" max="5" width="11.5" customWidth="1"/>
    <col min="6" max="6" width="38" customWidth="1"/>
    <col min="7" max="7" width="15.25" customWidth="1"/>
    <col min="8" max="8" width="12.5" customWidth="1"/>
    <col min="9" max="9" width="15.25" customWidth="1"/>
  </cols>
  <sheetData>
    <row r="5" ht="20.1" customHeight="1" spans="2:2">
      <c r="B5" s="28" t="s">
        <v>309</v>
      </c>
    </row>
    <row r="6" ht="30" customHeight="1" spans="2:10">
      <c r="B6" s="29" t="s">
        <v>1</v>
      </c>
      <c r="C6" s="29" t="s">
        <v>3</v>
      </c>
      <c r="D6" s="30" t="s">
        <v>224</v>
      </c>
      <c r="E6" s="29" t="s">
        <v>310</v>
      </c>
      <c r="F6" s="29" t="s">
        <v>4</v>
      </c>
      <c r="G6" s="30" t="s">
        <v>5</v>
      </c>
      <c r="H6" s="29" t="s">
        <v>64</v>
      </c>
      <c r="I6" s="29" t="s">
        <v>65</v>
      </c>
      <c r="J6" s="29" t="s">
        <v>6</v>
      </c>
    </row>
    <row r="7" ht="30" customHeight="1" spans="2:10">
      <c r="B7" s="29"/>
      <c r="C7" s="29"/>
      <c r="D7" s="30"/>
      <c r="E7" s="29" t="s">
        <v>311</v>
      </c>
      <c r="F7" s="29"/>
      <c r="G7" s="30"/>
      <c r="H7" s="29"/>
      <c r="I7" s="29"/>
      <c r="J7" s="29"/>
    </row>
    <row r="8" ht="48.75" customHeight="1" spans="2:10">
      <c r="B8" s="29">
        <v>1</v>
      </c>
      <c r="C8" s="29" t="s">
        <v>312</v>
      </c>
      <c r="D8" s="29" t="s">
        <v>227</v>
      </c>
      <c r="E8" s="29" t="s">
        <v>137</v>
      </c>
      <c r="F8" s="30" t="s">
        <v>313</v>
      </c>
      <c r="G8" s="29">
        <v>35213</v>
      </c>
      <c r="H8" s="29" t="s">
        <v>72</v>
      </c>
      <c r="I8" s="29" t="s">
        <v>73</v>
      </c>
      <c r="J8" s="29"/>
    </row>
    <row r="9" ht="48.75" customHeight="1" spans="2:10">
      <c r="B9" s="29">
        <v>2</v>
      </c>
      <c r="C9" s="29" t="s">
        <v>314</v>
      </c>
      <c r="D9" s="29" t="s">
        <v>227</v>
      </c>
      <c r="E9" s="29" t="s">
        <v>137</v>
      </c>
      <c r="F9" s="30" t="s">
        <v>315</v>
      </c>
      <c r="G9" s="29">
        <v>4003</v>
      </c>
      <c r="H9" s="29" t="s">
        <v>72</v>
      </c>
      <c r="I9" s="29" t="s">
        <v>73</v>
      </c>
      <c r="J9" s="29"/>
    </row>
    <row r="10" ht="48.75" customHeight="1" spans="2:10">
      <c r="B10" s="29">
        <v>3</v>
      </c>
      <c r="C10" s="29" t="s">
        <v>316</v>
      </c>
      <c r="D10" s="29" t="s">
        <v>227</v>
      </c>
      <c r="E10" s="29" t="s">
        <v>93</v>
      </c>
      <c r="F10" s="30" t="s">
        <v>317</v>
      </c>
      <c r="G10" s="29">
        <v>9841</v>
      </c>
      <c r="H10" s="29" t="s">
        <v>72</v>
      </c>
      <c r="I10" s="29" t="s">
        <v>73</v>
      </c>
      <c r="J10" s="29"/>
    </row>
    <row r="11" ht="58.5" customHeight="1" spans="2:10">
      <c r="B11" s="29">
        <v>4</v>
      </c>
      <c r="C11" s="29" t="s">
        <v>318</v>
      </c>
      <c r="D11" s="29" t="s">
        <v>227</v>
      </c>
      <c r="E11" s="29" t="s">
        <v>93</v>
      </c>
      <c r="F11" s="30" t="s">
        <v>319</v>
      </c>
      <c r="G11" s="29">
        <v>4388</v>
      </c>
      <c r="H11" s="29" t="s">
        <v>72</v>
      </c>
      <c r="I11" s="29" t="s">
        <v>73</v>
      </c>
      <c r="J11" s="29"/>
    </row>
    <row r="12" ht="30" customHeight="1" spans="2:10">
      <c r="B12" s="29" t="s">
        <v>27</v>
      </c>
      <c r="C12" s="29"/>
      <c r="D12" s="29"/>
      <c r="E12" s="29"/>
      <c r="F12" s="29"/>
      <c r="G12" s="31">
        <f>SUM(G8:G11)</f>
        <v>53445</v>
      </c>
      <c r="H12" s="29"/>
      <c r="I12" s="29"/>
      <c r="J12" s="29"/>
    </row>
    <row r="13" ht="20.1" customHeight="1" spans="2:2">
      <c r="B13" t="s">
        <v>320</v>
      </c>
    </row>
  </sheetData>
  <mergeCells count="8">
    <mergeCell ref="B6:B7"/>
    <mergeCell ref="C6:C7"/>
    <mergeCell ref="D6:D7"/>
    <mergeCell ref="F6:F7"/>
    <mergeCell ref="G6:G7"/>
    <mergeCell ref="H6:H7"/>
    <mergeCell ref="I6:I7"/>
    <mergeCell ref="J6:J7"/>
  </mergeCells>
  <printOptions horizontalCentered="1"/>
  <pageMargins left="0.708661417322835" right="0.708661417322835" top="0.748031496062992" bottom="0.748031496062992" header="0.31496062992126" footer="0.31496062992126"/>
  <pageSetup paperSize="9" firstPageNumber="77" orientation="landscape" useFirstPageNumber="1"/>
  <headerFooter>
    <oddFooter>&amp;C&amp;10&amp;P 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10"/>
  <sheetViews>
    <sheetView workbookViewId="0">
      <selection activeCell="K19" sqref="K19"/>
    </sheetView>
  </sheetViews>
  <sheetFormatPr defaultColWidth="9" defaultRowHeight="13.5"/>
  <cols>
    <col min="3" max="3" width="22.75" customWidth="1"/>
    <col min="4" max="4" width="11.375" customWidth="1"/>
    <col min="5" max="5" width="27.875" customWidth="1"/>
    <col min="6" max="6" width="16.375" customWidth="1"/>
    <col min="7" max="7" width="13.375" customWidth="1"/>
    <col min="8" max="8" width="19.125" customWidth="1"/>
  </cols>
  <sheetData>
    <row r="5" ht="24.95" customHeight="1" spans="2:2">
      <c r="B5" s="28" t="s">
        <v>321</v>
      </c>
    </row>
    <row r="6" ht="30" customHeight="1" spans="2:9">
      <c r="B6" s="29" t="s">
        <v>1</v>
      </c>
      <c r="C6" s="29" t="s">
        <v>3</v>
      </c>
      <c r="D6" s="30" t="s">
        <v>322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30" customHeight="1" spans="2:9">
      <c r="B7" s="29">
        <v>1</v>
      </c>
      <c r="C7" s="29" t="s">
        <v>323</v>
      </c>
      <c r="D7" s="29" t="s">
        <v>227</v>
      </c>
      <c r="E7" s="30" t="s">
        <v>324</v>
      </c>
      <c r="F7" s="29">
        <v>600</v>
      </c>
      <c r="G7" s="29" t="s">
        <v>72</v>
      </c>
      <c r="H7" s="29" t="s">
        <v>73</v>
      </c>
      <c r="I7" s="29"/>
    </row>
    <row r="8" ht="30" customHeight="1" spans="2:9">
      <c r="B8" s="29">
        <v>2</v>
      </c>
      <c r="C8" s="29" t="s">
        <v>325</v>
      </c>
      <c r="D8" s="29" t="s">
        <v>227</v>
      </c>
      <c r="E8" s="29" t="s">
        <v>326</v>
      </c>
      <c r="F8" s="29">
        <v>600</v>
      </c>
      <c r="G8" s="29" t="s">
        <v>72</v>
      </c>
      <c r="H8" s="29" t="s">
        <v>73</v>
      </c>
      <c r="I8" s="29"/>
    </row>
    <row r="9" ht="30" customHeight="1" spans="2:9">
      <c r="B9" s="29">
        <v>3</v>
      </c>
      <c r="C9" s="29" t="s">
        <v>327</v>
      </c>
      <c r="D9" s="29" t="s">
        <v>227</v>
      </c>
      <c r="E9" s="30" t="s">
        <v>328</v>
      </c>
      <c r="F9" s="29">
        <v>600</v>
      </c>
      <c r="G9" s="29" t="s">
        <v>72</v>
      </c>
      <c r="H9" s="29" t="s">
        <v>73</v>
      </c>
      <c r="I9" s="29"/>
    </row>
    <row r="10" ht="30" customHeight="1" spans="2:9">
      <c r="B10" s="29" t="s">
        <v>27</v>
      </c>
      <c r="C10" s="29"/>
      <c r="D10" s="29"/>
      <c r="E10" s="29"/>
      <c r="F10" s="31">
        <f>SUM(F7:F9)</f>
        <v>1800</v>
      </c>
      <c r="G10" s="29"/>
      <c r="H10" s="29"/>
      <c r="I10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8" orientation="landscape" useFirstPageNumber="1"/>
  <headerFooter>
    <oddFooter>&amp;C&amp;10&amp;P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8"/>
  <sheetViews>
    <sheetView workbookViewId="0">
      <selection activeCell="K19" sqref="K19"/>
    </sheetView>
  </sheetViews>
  <sheetFormatPr defaultColWidth="9" defaultRowHeight="13.5" outlineLevelRow="7"/>
  <cols>
    <col min="3" max="3" width="19.125" customWidth="1"/>
    <col min="4" max="4" width="15.375" customWidth="1"/>
    <col min="5" max="5" width="34.5" customWidth="1"/>
    <col min="6" max="6" width="15.75" customWidth="1"/>
    <col min="8" max="8" width="16.375" customWidth="1"/>
  </cols>
  <sheetData>
    <row r="5" ht="20.1" customHeight="1" spans="2:2">
      <c r="B5" s="52" t="s">
        <v>329</v>
      </c>
    </row>
    <row r="6" ht="30" customHeight="1" spans="2:9">
      <c r="B6" s="29" t="s">
        <v>1</v>
      </c>
      <c r="C6" s="29" t="s">
        <v>3</v>
      </c>
      <c r="D6" s="30" t="s">
        <v>330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68.25" customHeight="1" spans="2:9">
      <c r="B7" s="29">
        <v>1</v>
      </c>
      <c r="C7" s="29" t="s">
        <v>331</v>
      </c>
      <c r="D7" s="29" t="s">
        <v>332</v>
      </c>
      <c r="E7" s="30" t="s">
        <v>333</v>
      </c>
      <c r="F7" s="29">
        <v>8000</v>
      </c>
      <c r="G7" s="29">
        <v>1</v>
      </c>
      <c r="H7" s="29" t="s">
        <v>167</v>
      </c>
      <c r="I7" s="29"/>
    </row>
    <row r="8" ht="30" customHeight="1" spans="2:9">
      <c r="B8" s="29" t="s">
        <v>27</v>
      </c>
      <c r="C8" s="29"/>
      <c r="D8" s="29"/>
      <c r="E8" s="29"/>
      <c r="F8" s="31">
        <v>8000</v>
      </c>
      <c r="G8" s="29"/>
      <c r="H8" s="29"/>
      <c r="I8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79" orientation="landscape" useFirstPageNumber="1"/>
  <headerFooter>
    <oddFooter>&amp;C&amp;10&amp;P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10"/>
  <sheetViews>
    <sheetView workbookViewId="0">
      <selection activeCell="K19" sqref="K19"/>
    </sheetView>
  </sheetViews>
  <sheetFormatPr defaultColWidth="9" defaultRowHeight="13.5"/>
  <cols>
    <col min="3" max="3" width="19" customWidth="1"/>
    <col min="4" max="4" width="12.375" customWidth="1"/>
    <col min="5" max="5" width="34.625" customWidth="1"/>
    <col min="6" max="6" width="14.75" customWidth="1"/>
    <col min="7" max="7" width="13" customWidth="1"/>
    <col min="8" max="8" width="18.75" customWidth="1"/>
  </cols>
  <sheetData>
    <row r="5" ht="20.1" customHeight="1" spans="2:2">
      <c r="B5" s="28" t="s">
        <v>334</v>
      </c>
    </row>
    <row r="6" ht="30" customHeight="1" spans="2:9">
      <c r="B6" s="29" t="s">
        <v>1</v>
      </c>
      <c r="C6" s="29" t="s">
        <v>3</v>
      </c>
      <c r="D6" s="30" t="s">
        <v>322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65.25" customHeight="1" spans="2:9">
      <c r="B7" s="29">
        <v>1</v>
      </c>
      <c r="C7" s="29" t="s">
        <v>335</v>
      </c>
      <c r="D7" s="29" t="s">
        <v>227</v>
      </c>
      <c r="E7" s="30" t="s">
        <v>336</v>
      </c>
      <c r="F7" s="29">
        <v>2050</v>
      </c>
      <c r="G7" s="29" t="s">
        <v>72</v>
      </c>
      <c r="H7" s="29" t="s">
        <v>91</v>
      </c>
      <c r="I7" s="29" t="s">
        <v>337</v>
      </c>
    </row>
    <row r="8" ht="71.25" customHeight="1" spans="2:9">
      <c r="B8" s="29">
        <v>2</v>
      </c>
      <c r="C8" s="29" t="s">
        <v>338</v>
      </c>
      <c r="D8" s="29" t="s">
        <v>227</v>
      </c>
      <c r="E8" s="30" t="s">
        <v>339</v>
      </c>
      <c r="F8" s="29">
        <v>1210</v>
      </c>
      <c r="G8" s="29" t="s">
        <v>72</v>
      </c>
      <c r="H8" s="29" t="s">
        <v>340</v>
      </c>
      <c r="I8" s="29"/>
    </row>
    <row r="9" ht="20.1" customHeight="1" spans="2:9">
      <c r="B9" s="29" t="s">
        <v>27</v>
      </c>
      <c r="C9" s="29"/>
      <c r="D9" s="29"/>
      <c r="E9" s="29"/>
      <c r="F9" s="31">
        <f>SUM(F7:F8)</f>
        <v>3260</v>
      </c>
      <c r="G9" s="29"/>
      <c r="H9" s="29"/>
      <c r="I9" s="29"/>
    </row>
    <row r="10" ht="20.1" customHeight="1" spans="2:2">
      <c r="B10" t="s">
        <v>207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80" orientation="landscape" useFirstPageNumber="1"/>
  <headerFooter>
    <oddFooter>&amp;C&amp;10&amp;P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J17"/>
  <sheetViews>
    <sheetView topLeftCell="A10" workbookViewId="0">
      <selection activeCell="K19" sqref="K19"/>
    </sheetView>
  </sheetViews>
  <sheetFormatPr defaultColWidth="9" defaultRowHeight="13.5"/>
  <cols>
    <col min="2" max="2" width="7.875" customWidth="1"/>
    <col min="3" max="3" width="17.75" customWidth="1"/>
    <col min="4" max="4" width="11" customWidth="1"/>
    <col min="5" max="5" width="36.875" customWidth="1"/>
    <col min="6" max="6" width="14.125" customWidth="1"/>
    <col min="7" max="7" width="11.25" customWidth="1"/>
    <col min="8" max="8" width="16.875" customWidth="1"/>
    <col min="9" max="9" width="15.875" customWidth="1"/>
  </cols>
  <sheetData>
    <row r="5" ht="24.95" customHeight="1" spans="2:2">
      <c r="B5" s="28" t="s">
        <v>341</v>
      </c>
    </row>
    <row r="6" ht="39.95" customHeight="1" spans="2:10">
      <c r="B6" s="29" t="s">
        <v>1</v>
      </c>
      <c r="C6" s="29" t="s">
        <v>3</v>
      </c>
      <c r="D6" s="30" t="s">
        <v>224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  <c r="J6" s="51"/>
    </row>
    <row r="7" ht="69" customHeight="1" spans="2:10">
      <c r="B7" s="29">
        <v>1</v>
      </c>
      <c r="C7" s="29" t="s">
        <v>342</v>
      </c>
      <c r="D7" s="29" t="s">
        <v>227</v>
      </c>
      <c r="E7" s="50" t="s">
        <v>343</v>
      </c>
      <c r="F7" s="29">
        <v>1200</v>
      </c>
      <c r="G7" s="29" t="s">
        <v>72</v>
      </c>
      <c r="H7" s="29" t="s">
        <v>73</v>
      </c>
      <c r="I7" s="30" t="s">
        <v>344</v>
      </c>
      <c r="J7" s="51"/>
    </row>
    <row r="8" ht="60" customHeight="1" spans="2:10">
      <c r="B8" s="29">
        <v>2</v>
      </c>
      <c r="C8" s="29" t="s">
        <v>345</v>
      </c>
      <c r="D8" s="29" t="s">
        <v>227</v>
      </c>
      <c r="E8" s="50" t="s">
        <v>346</v>
      </c>
      <c r="F8" s="29">
        <v>8000</v>
      </c>
      <c r="G8" s="29" t="s">
        <v>72</v>
      </c>
      <c r="H8" s="29" t="s">
        <v>73</v>
      </c>
      <c r="I8" s="30"/>
      <c r="J8" s="51"/>
    </row>
    <row r="9" ht="60" customHeight="1" spans="2:10">
      <c r="B9" s="29">
        <v>3</v>
      </c>
      <c r="C9" s="30" t="s">
        <v>347</v>
      </c>
      <c r="D9" s="29" t="s">
        <v>227</v>
      </c>
      <c r="E9" s="30" t="s">
        <v>348</v>
      </c>
      <c r="F9" s="29">
        <v>15000</v>
      </c>
      <c r="G9" s="29" t="s">
        <v>72</v>
      </c>
      <c r="H9" s="29" t="s">
        <v>73</v>
      </c>
      <c r="I9" s="30"/>
      <c r="J9" s="51"/>
    </row>
    <row r="10" ht="57.75" customHeight="1" spans="2:10">
      <c r="B10" s="29">
        <v>4</v>
      </c>
      <c r="C10" s="30" t="s">
        <v>349</v>
      </c>
      <c r="D10" s="29" t="s">
        <v>227</v>
      </c>
      <c r="E10" s="50" t="s">
        <v>350</v>
      </c>
      <c r="F10" s="29">
        <v>12000</v>
      </c>
      <c r="G10" s="29" t="s">
        <v>72</v>
      </c>
      <c r="H10" s="29" t="s">
        <v>73</v>
      </c>
      <c r="I10" s="30"/>
      <c r="J10" s="51"/>
    </row>
    <row r="11" ht="50.1" customHeight="1" spans="2:10">
      <c r="B11" s="29">
        <v>5</v>
      </c>
      <c r="C11" s="29" t="s">
        <v>351</v>
      </c>
      <c r="D11" s="29" t="s">
        <v>227</v>
      </c>
      <c r="E11" s="30" t="s">
        <v>352</v>
      </c>
      <c r="F11" s="29">
        <v>4000</v>
      </c>
      <c r="G11" s="29" t="s">
        <v>72</v>
      </c>
      <c r="H11" s="29" t="s">
        <v>73</v>
      </c>
      <c r="I11" s="29"/>
      <c r="J11" s="51"/>
    </row>
    <row r="12" ht="50.1" customHeight="1" spans="2:10">
      <c r="B12" s="29">
        <v>6</v>
      </c>
      <c r="C12" s="29" t="s">
        <v>353</v>
      </c>
      <c r="D12" s="29" t="s">
        <v>227</v>
      </c>
      <c r="E12" s="30" t="s">
        <v>354</v>
      </c>
      <c r="F12" s="29">
        <v>3800</v>
      </c>
      <c r="G12" s="29" t="s">
        <v>72</v>
      </c>
      <c r="H12" s="29" t="s">
        <v>73</v>
      </c>
      <c r="I12" s="29"/>
      <c r="J12" s="51"/>
    </row>
    <row r="13" ht="50.1" customHeight="1" spans="2:10">
      <c r="B13" s="29">
        <v>7</v>
      </c>
      <c r="C13" s="29" t="s">
        <v>355</v>
      </c>
      <c r="D13" s="29" t="s">
        <v>227</v>
      </c>
      <c r="E13" s="30" t="s">
        <v>356</v>
      </c>
      <c r="F13" s="29">
        <v>4500</v>
      </c>
      <c r="G13" s="29" t="s">
        <v>72</v>
      </c>
      <c r="H13" s="29" t="s">
        <v>73</v>
      </c>
      <c r="I13" s="29"/>
      <c r="J13" s="51"/>
    </row>
    <row r="14" ht="50.1" customHeight="1" spans="2:10">
      <c r="B14" s="29">
        <v>8</v>
      </c>
      <c r="C14" s="29" t="s">
        <v>357</v>
      </c>
      <c r="D14" s="29" t="s">
        <v>227</v>
      </c>
      <c r="E14" s="30" t="s">
        <v>358</v>
      </c>
      <c r="F14" s="29">
        <v>4000</v>
      </c>
      <c r="G14" s="29" t="s">
        <v>72</v>
      </c>
      <c r="H14" s="29" t="s">
        <v>73</v>
      </c>
      <c r="I14" s="29"/>
      <c r="J14" s="51"/>
    </row>
    <row r="15" ht="50.1" customHeight="1" spans="2:10">
      <c r="B15" s="29">
        <v>9</v>
      </c>
      <c r="C15" s="29" t="s">
        <v>359</v>
      </c>
      <c r="D15" s="29" t="s">
        <v>227</v>
      </c>
      <c r="E15" s="30" t="s">
        <v>360</v>
      </c>
      <c r="F15" s="29">
        <v>5100</v>
      </c>
      <c r="G15" s="29" t="s">
        <v>72</v>
      </c>
      <c r="H15" s="29" t="s">
        <v>73</v>
      </c>
      <c r="I15" s="29"/>
      <c r="J15" s="51"/>
    </row>
    <row r="16" ht="60.75" customHeight="1" spans="2:10">
      <c r="B16" s="29">
        <v>10</v>
      </c>
      <c r="C16" s="29" t="s">
        <v>361</v>
      </c>
      <c r="D16" s="29" t="s">
        <v>227</v>
      </c>
      <c r="E16" s="30" t="s">
        <v>362</v>
      </c>
      <c r="F16" s="29">
        <v>15000</v>
      </c>
      <c r="G16" s="29" t="s">
        <v>72</v>
      </c>
      <c r="H16" s="29" t="s">
        <v>73</v>
      </c>
      <c r="I16" s="30" t="s">
        <v>363</v>
      </c>
      <c r="J16" s="51"/>
    </row>
    <row r="17" ht="39.95" customHeight="1" spans="2:10">
      <c r="B17" s="29" t="s">
        <v>27</v>
      </c>
      <c r="C17" s="29"/>
      <c r="D17" s="29"/>
      <c r="E17" s="29"/>
      <c r="F17" s="31">
        <f>SUM(F7:F16)</f>
        <v>72600</v>
      </c>
      <c r="G17" s="29"/>
      <c r="H17" s="29"/>
      <c r="I17" s="29"/>
      <c r="J17" s="51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81" orientation="landscape" useFirstPageNumber="1"/>
  <headerFooter>
    <oddFooter>&amp;C&amp;10&amp;P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B5:I15"/>
  <sheetViews>
    <sheetView workbookViewId="0">
      <selection activeCell="K19" sqref="K19"/>
    </sheetView>
  </sheetViews>
  <sheetFormatPr defaultColWidth="9" defaultRowHeight="13.5"/>
  <cols>
    <col min="2" max="2" width="7.875" customWidth="1"/>
    <col min="3" max="3" width="18.75" customWidth="1"/>
    <col min="4" max="4" width="9.75" customWidth="1"/>
    <col min="5" max="5" width="38" customWidth="1"/>
    <col min="6" max="6" width="15.375" customWidth="1"/>
    <col min="7" max="7" width="14.875" customWidth="1"/>
    <col min="8" max="8" width="18.5" customWidth="1"/>
  </cols>
  <sheetData>
    <row r="5" ht="24.95" customHeight="1" spans="2:2">
      <c r="B5" s="28" t="s">
        <v>364</v>
      </c>
    </row>
    <row r="6" ht="33.75" customHeight="1" spans="2:9">
      <c r="B6" s="29" t="s">
        <v>1</v>
      </c>
      <c r="C6" s="29" t="s">
        <v>3</v>
      </c>
      <c r="D6" s="30" t="s">
        <v>61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48.75" customHeight="1" spans="2:9">
      <c r="B7" s="29">
        <v>1</v>
      </c>
      <c r="C7" s="30" t="s">
        <v>365</v>
      </c>
      <c r="D7" s="29" t="s">
        <v>83</v>
      </c>
      <c r="E7" s="49" t="s">
        <v>366</v>
      </c>
      <c r="F7" s="29">
        <v>640</v>
      </c>
      <c r="G7" s="29" t="s">
        <v>72</v>
      </c>
      <c r="H7" s="29" t="s">
        <v>73</v>
      </c>
      <c r="I7" s="29"/>
    </row>
    <row r="8" ht="48.75" customHeight="1" spans="2:9">
      <c r="B8" s="29">
        <v>2</v>
      </c>
      <c r="C8" s="29" t="s">
        <v>367</v>
      </c>
      <c r="D8" s="29" t="s">
        <v>141</v>
      </c>
      <c r="E8" s="49" t="s">
        <v>368</v>
      </c>
      <c r="F8" s="29">
        <v>640</v>
      </c>
      <c r="G8" s="29" t="s">
        <v>72</v>
      </c>
      <c r="H8" s="29" t="s">
        <v>73</v>
      </c>
      <c r="I8" s="29"/>
    </row>
    <row r="9" ht="48.75" customHeight="1" spans="2:9">
      <c r="B9" s="29">
        <v>3</v>
      </c>
      <c r="C9" s="29" t="s">
        <v>369</v>
      </c>
      <c r="D9" s="29" t="s">
        <v>144</v>
      </c>
      <c r="E9" s="49" t="s">
        <v>370</v>
      </c>
      <c r="F9" s="29">
        <v>640</v>
      </c>
      <c r="G9" s="29" t="s">
        <v>72</v>
      </c>
      <c r="H9" s="29" t="s">
        <v>73</v>
      </c>
      <c r="I9" s="29"/>
    </row>
    <row r="10" ht="48.75" customHeight="1" spans="2:9">
      <c r="B10" s="29">
        <v>4</v>
      </c>
      <c r="C10" s="29" t="s">
        <v>371</v>
      </c>
      <c r="D10" s="29" t="s">
        <v>372</v>
      </c>
      <c r="E10" s="49" t="s">
        <v>373</v>
      </c>
      <c r="F10" s="29">
        <v>640</v>
      </c>
      <c r="G10" s="29" t="s">
        <v>72</v>
      </c>
      <c r="H10" s="29" t="s">
        <v>73</v>
      </c>
      <c r="I10" s="29"/>
    </row>
    <row r="11" ht="48.75" customHeight="1" spans="2:9">
      <c r="B11" s="29">
        <v>5</v>
      </c>
      <c r="C11" s="30" t="s">
        <v>374</v>
      </c>
      <c r="D11" s="29" t="s">
        <v>102</v>
      </c>
      <c r="E11" s="49" t="s">
        <v>375</v>
      </c>
      <c r="F11" s="29">
        <v>640</v>
      </c>
      <c r="G11" s="29" t="s">
        <v>72</v>
      </c>
      <c r="H11" s="29" t="s">
        <v>73</v>
      </c>
      <c r="I11" s="29"/>
    </row>
    <row r="12" ht="48.75" customHeight="1" spans="2:9">
      <c r="B12" s="29">
        <v>6</v>
      </c>
      <c r="C12" s="29" t="s">
        <v>376</v>
      </c>
      <c r="D12" s="29" t="s">
        <v>129</v>
      </c>
      <c r="E12" s="49" t="s">
        <v>377</v>
      </c>
      <c r="F12" s="29">
        <v>640</v>
      </c>
      <c r="G12" s="29" t="s">
        <v>72</v>
      </c>
      <c r="H12" s="29" t="s">
        <v>73</v>
      </c>
      <c r="I12" s="29"/>
    </row>
    <row r="13" ht="48.75" customHeight="1" spans="2:9">
      <c r="B13" s="29">
        <v>7</v>
      </c>
      <c r="C13" s="29" t="s">
        <v>378</v>
      </c>
      <c r="D13" s="29" t="s">
        <v>112</v>
      </c>
      <c r="E13" s="49" t="s">
        <v>379</v>
      </c>
      <c r="F13" s="29">
        <v>11500</v>
      </c>
      <c r="G13" s="29" t="s">
        <v>72</v>
      </c>
      <c r="H13" s="29" t="s">
        <v>73</v>
      </c>
      <c r="I13" s="29"/>
    </row>
    <row r="14" ht="48.75" customHeight="1" spans="2:9">
      <c r="B14" s="29">
        <v>8</v>
      </c>
      <c r="C14" s="29" t="s">
        <v>380</v>
      </c>
      <c r="D14" s="29" t="s">
        <v>156</v>
      </c>
      <c r="E14" s="49" t="s">
        <v>381</v>
      </c>
      <c r="F14" s="29">
        <v>10800</v>
      </c>
      <c r="G14" s="29" t="s">
        <v>72</v>
      </c>
      <c r="H14" s="29" t="s">
        <v>73</v>
      </c>
      <c r="I14" s="29"/>
    </row>
    <row r="15" ht="24.95" customHeight="1" spans="2:9">
      <c r="B15" s="29" t="s">
        <v>27</v>
      </c>
      <c r="C15" s="29"/>
      <c r="D15" s="29"/>
      <c r="E15" s="29"/>
      <c r="F15" s="31">
        <f>SUM(F7:F14)</f>
        <v>26140</v>
      </c>
      <c r="G15" s="29"/>
      <c r="H15" s="29"/>
      <c r="I15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83" orientation="landscape" useFirstPageNumber="1"/>
  <headerFooter>
    <oddFooter>&amp;C&amp;10&amp;P 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15"/>
  <sheetViews>
    <sheetView workbookViewId="0">
      <selection activeCell="K19" sqref="K19"/>
    </sheetView>
  </sheetViews>
  <sheetFormatPr defaultColWidth="9" defaultRowHeight="13.5"/>
  <cols>
    <col min="2" max="2" width="6.25" customWidth="1"/>
    <col min="3" max="3" width="24.875" customWidth="1"/>
    <col min="4" max="4" width="10.375" customWidth="1"/>
    <col min="5" max="5" width="11.375" customWidth="1"/>
    <col min="6" max="6" width="40.875" customWidth="1"/>
    <col min="7" max="7" width="13.875" customWidth="1"/>
    <col min="8" max="8" width="15.875" customWidth="1"/>
    <col min="9" max="9" width="7.5" customWidth="1"/>
  </cols>
  <sheetData>
    <row r="5" ht="24.95" customHeight="1" spans="2:2">
      <c r="B5" s="28" t="s">
        <v>382</v>
      </c>
    </row>
    <row r="6" ht="32.25" customHeight="1" spans="2:9">
      <c r="B6" s="29" t="s">
        <v>1</v>
      </c>
      <c r="C6" s="29" t="s">
        <v>3</v>
      </c>
      <c r="D6" s="30" t="s">
        <v>383</v>
      </c>
      <c r="E6" s="29" t="s">
        <v>225</v>
      </c>
      <c r="F6" s="29" t="s">
        <v>4</v>
      </c>
      <c r="G6" s="30" t="s">
        <v>5</v>
      </c>
      <c r="H6" s="29" t="s">
        <v>65</v>
      </c>
      <c r="I6" s="29" t="s">
        <v>6</v>
      </c>
    </row>
    <row r="7" ht="39.95" customHeight="1" spans="2:9">
      <c r="B7" s="29">
        <v>1</v>
      </c>
      <c r="C7" s="29" t="s">
        <v>384</v>
      </c>
      <c r="D7" s="29" t="s">
        <v>227</v>
      </c>
      <c r="E7" s="29" t="s">
        <v>385</v>
      </c>
      <c r="F7" s="30" t="s">
        <v>386</v>
      </c>
      <c r="G7" s="29">
        <v>3000</v>
      </c>
      <c r="H7" s="29" t="s">
        <v>73</v>
      </c>
      <c r="I7" s="29"/>
    </row>
    <row r="8" ht="113.25" customHeight="1" spans="2:9">
      <c r="B8" s="29">
        <v>2</v>
      </c>
      <c r="C8" s="30" t="s">
        <v>387</v>
      </c>
      <c r="D8" s="29" t="s">
        <v>227</v>
      </c>
      <c r="E8" s="29" t="s">
        <v>385</v>
      </c>
      <c r="F8" s="30" t="s">
        <v>388</v>
      </c>
      <c r="G8" s="29">
        <v>10140</v>
      </c>
      <c r="H8" s="29" t="s">
        <v>389</v>
      </c>
      <c r="I8" s="29"/>
    </row>
    <row r="9" ht="39.95" customHeight="1" spans="2:9">
      <c r="B9" s="29">
        <v>3</v>
      </c>
      <c r="C9" s="30" t="s">
        <v>390</v>
      </c>
      <c r="D9" s="29" t="s">
        <v>227</v>
      </c>
      <c r="E9" s="29" t="s">
        <v>385</v>
      </c>
      <c r="F9" s="30" t="s">
        <v>391</v>
      </c>
      <c r="G9" s="29">
        <v>3320</v>
      </c>
      <c r="H9" s="29" t="s">
        <v>73</v>
      </c>
      <c r="I9" s="29"/>
    </row>
    <row r="10" ht="39.95" customHeight="1" spans="2:9">
      <c r="B10" s="29">
        <v>4</v>
      </c>
      <c r="C10" s="30" t="s">
        <v>392</v>
      </c>
      <c r="D10" s="29" t="s">
        <v>227</v>
      </c>
      <c r="E10" s="29" t="s">
        <v>385</v>
      </c>
      <c r="F10" s="30" t="s">
        <v>393</v>
      </c>
      <c r="G10" s="29">
        <v>1500</v>
      </c>
      <c r="H10" s="29" t="s">
        <v>73</v>
      </c>
      <c r="I10" s="29"/>
    </row>
    <row r="11" ht="39.95" customHeight="1" spans="2:9">
      <c r="B11" s="29">
        <v>5</v>
      </c>
      <c r="C11" s="30" t="s">
        <v>394</v>
      </c>
      <c r="D11" s="29" t="s">
        <v>227</v>
      </c>
      <c r="E11" s="29" t="s">
        <v>385</v>
      </c>
      <c r="F11" s="30" t="s">
        <v>395</v>
      </c>
      <c r="G11" s="29">
        <v>2620</v>
      </c>
      <c r="H11" s="29" t="s">
        <v>73</v>
      </c>
      <c r="I11" s="29"/>
    </row>
    <row r="12" ht="39.95" customHeight="1" spans="2:9">
      <c r="B12" s="29">
        <v>6</v>
      </c>
      <c r="C12" s="30" t="s">
        <v>396</v>
      </c>
      <c r="D12" s="29" t="s">
        <v>227</v>
      </c>
      <c r="E12" s="29" t="s">
        <v>385</v>
      </c>
      <c r="F12" s="30" t="s">
        <v>397</v>
      </c>
      <c r="G12" s="29">
        <v>1200</v>
      </c>
      <c r="H12" s="29" t="s">
        <v>73</v>
      </c>
      <c r="I12" s="29"/>
    </row>
    <row r="13" ht="39.95" customHeight="1" spans="2:9">
      <c r="B13" s="29">
        <v>7</v>
      </c>
      <c r="C13" s="30" t="s">
        <v>398</v>
      </c>
      <c r="D13" s="29" t="s">
        <v>227</v>
      </c>
      <c r="E13" s="29" t="s">
        <v>385</v>
      </c>
      <c r="F13" s="30" t="s">
        <v>399</v>
      </c>
      <c r="G13" s="29">
        <v>1800</v>
      </c>
      <c r="H13" s="29" t="s">
        <v>73</v>
      </c>
      <c r="I13" s="29"/>
    </row>
    <row r="14" ht="39.95" customHeight="1" spans="2:9">
      <c r="B14" s="29" t="s">
        <v>27</v>
      </c>
      <c r="C14" s="30"/>
      <c r="D14" s="29"/>
      <c r="E14" s="29"/>
      <c r="F14" s="29"/>
      <c r="G14" s="31">
        <f>SUM(G7:G13)</f>
        <v>23580</v>
      </c>
      <c r="H14" s="29"/>
      <c r="I14" s="29"/>
    </row>
    <row r="15" ht="24.95" customHeight="1" spans="2:2">
      <c r="B15" t="s">
        <v>400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84" orientation="landscape" useFirstPageNumber="1"/>
  <headerFooter>
    <oddFooter>&amp;C&amp;10&amp;P 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8"/>
  <sheetViews>
    <sheetView workbookViewId="0">
      <selection activeCell="K19" sqref="K19"/>
    </sheetView>
  </sheetViews>
  <sheetFormatPr defaultColWidth="9" defaultRowHeight="13.5" outlineLevelRow="7"/>
  <cols>
    <col min="3" max="3" width="19" customWidth="1"/>
    <col min="4" max="4" width="11.5" customWidth="1"/>
    <col min="5" max="5" width="19.625" customWidth="1"/>
    <col min="6" max="6" width="13.75" customWidth="1"/>
    <col min="7" max="7" width="11.375" customWidth="1"/>
    <col min="8" max="8" width="34.375" customWidth="1"/>
  </cols>
  <sheetData>
    <row r="5" ht="30" customHeight="1" spans="2:2">
      <c r="B5" s="28" t="s">
        <v>401</v>
      </c>
    </row>
    <row r="6" ht="42.75" customHeight="1" spans="2:9">
      <c r="B6" s="29" t="s">
        <v>1</v>
      </c>
      <c r="C6" s="29" t="s">
        <v>3</v>
      </c>
      <c r="D6" s="30" t="s">
        <v>322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112.5" customHeight="1" spans="2:9">
      <c r="B7" s="29">
        <v>1</v>
      </c>
      <c r="C7" s="30" t="s">
        <v>402</v>
      </c>
      <c r="D7" s="29" t="s">
        <v>227</v>
      </c>
      <c r="E7" s="30" t="s">
        <v>403</v>
      </c>
      <c r="F7" s="29">
        <v>2900</v>
      </c>
      <c r="G7" s="29" t="s">
        <v>72</v>
      </c>
      <c r="H7" s="30" t="s">
        <v>404</v>
      </c>
      <c r="I7" s="29"/>
    </row>
    <row r="8" ht="30" customHeight="1" spans="2:9">
      <c r="B8" s="29" t="s">
        <v>27</v>
      </c>
      <c r="C8" s="29"/>
      <c r="D8" s="29"/>
      <c r="E8" s="29"/>
      <c r="F8" s="31">
        <v>2900</v>
      </c>
      <c r="G8" s="29"/>
      <c r="H8" s="29"/>
      <c r="I8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85" orientation="landscape" useFirstPageNumber="1"/>
  <headerFooter>
    <oddFooter>&amp;C&amp;10&amp;P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R42"/>
  <sheetViews>
    <sheetView workbookViewId="0">
      <selection activeCell="K19" sqref="K19"/>
    </sheetView>
  </sheetViews>
  <sheetFormatPr defaultColWidth="9" defaultRowHeight="13.5"/>
  <cols>
    <col min="2" max="2" width="6" customWidth="1"/>
    <col min="3" max="3" width="11.375" customWidth="1"/>
    <col min="4" max="4" width="6.75" customWidth="1"/>
    <col min="5" max="6" width="8.5" customWidth="1"/>
    <col min="7" max="7" width="6.5" customWidth="1"/>
    <col min="8" max="8" width="8.25" customWidth="1"/>
    <col min="9" max="9" width="8.375" customWidth="1"/>
    <col min="10" max="10" width="6.75" customWidth="1"/>
    <col min="11" max="11" width="8.125" customWidth="1"/>
    <col min="12" max="12" width="8.375" customWidth="1"/>
    <col min="13" max="13" width="6.5" customWidth="1"/>
    <col min="14" max="14" width="8.25" customWidth="1"/>
    <col min="15" max="15" width="8.125" customWidth="1"/>
    <col min="16" max="16" width="6.375" customWidth="1"/>
    <col min="17" max="17" width="8.125" customWidth="1"/>
    <col min="18" max="18" width="8.25" customWidth="1"/>
  </cols>
  <sheetData>
    <row r="5" ht="14.25" spans="2:2">
      <c r="B5" s="28" t="s">
        <v>405</v>
      </c>
    </row>
    <row r="6" ht="20.1" customHeight="1" spans="2:18">
      <c r="B6" s="41" t="s">
        <v>1</v>
      </c>
      <c r="C6" s="42" t="s">
        <v>159</v>
      </c>
      <c r="D6" s="44" t="s">
        <v>406</v>
      </c>
      <c r="E6" s="45"/>
      <c r="F6" s="46"/>
      <c r="G6" s="44" t="s">
        <v>407</v>
      </c>
      <c r="H6" s="45"/>
      <c r="I6" s="46"/>
      <c r="J6" s="44" t="s">
        <v>408</v>
      </c>
      <c r="K6" s="45"/>
      <c r="L6" s="46"/>
      <c r="M6" s="44" t="s">
        <v>409</v>
      </c>
      <c r="N6" s="45"/>
      <c r="O6" s="46"/>
      <c r="P6" s="44" t="s">
        <v>410</v>
      </c>
      <c r="Q6" s="45"/>
      <c r="R6" s="46"/>
    </row>
    <row r="7" ht="38.25" customHeight="1" spans="2:18">
      <c r="B7" s="47"/>
      <c r="C7" s="48"/>
      <c r="D7" s="30" t="s">
        <v>411</v>
      </c>
      <c r="E7" s="30" t="s">
        <v>412</v>
      </c>
      <c r="F7" s="30" t="s">
        <v>413</v>
      </c>
      <c r="G7" s="30" t="s">
        <v>411</v>
      </c>
      <c r="H7" s="30" t="s">
        <v>412</v>
      </c>
      <c r="I7" s="30" t="s">
        <v>413</v>
      </c>
      <c r="J7" s="30" t="s">
        <v>411</v>
      </c>
      <c r="K7" s="30" t="s">
        <v>412</v>
      </c>
      <c r="L7" s="30" t="s">
        <v>413</v>
      </c>
      <c r="M7" s="30" t="s">
        <v>411</v>
      </c>
      <c r="N7" s="30" t="s">
        <v>412</v>
      </c>
      <c r="O7" s="30" t="s">
        <v>413</v>
      </c>
      <c r="P7" s="30" t="s">
        <v>411</v>
      </c>
      <c r="Q7" s="30" t="s">
        <v>412</v>
      </c>
      <c r="R7" s="30" t="s">
        <v>413</v>
      </c>
    </row>
    <row r="8" ht="20.1" customHeight="1" spans="2:18">
      <c r="B8" s="29">
        <v>1</v>
      </c>
      <c r="C8" s="29" t="s">
        <v>194</v>
      </c>
      <c r="D8" s="29">
        <v>15</v>
      </c>
      <c r="E8" s="29">
        <v>15</v>
      </c>
      <c r="F8" s="29">
        <v>2</v>
      </c>
      <c r="G8" s="29">
        <v>14</v>
      </c>
      <c r="H8" s="29">
        <v>14</v>
      </c>
      <c r="I8" s="29">
        <v>1</v>
      </c>
      <c r="J8" s="29">
        <v>14</v>
      </c>
      <c r="K8" s="29">
        <v>14</v>
      </c>
      <c r="L8" s="29">
        <v>0</v>
      </c>
      <c r="M8" s="29">
        <v>13</v>
      </c>
      <c r="N8" s="29">
        <v>13</v>
      </c>
      <c r="O8" s="29">
        <v>1</v>
      </c>
      <c r="P8" s="29">
        <v>12</v>
      </c>
      <c r="Q8" s="29">
        <v>12</v>
      </c>
      <c r="R8" s="29">
        <v>1</v>
      </c>
    </row>
    <row r="9" ht="20.1" customHeight="1" spans="2:18">
      <c r="B9" s="29">
        <v>2</v>
      </c>
      <c r="C9" s="29" t="s">
        <v>146</v>
      </c>
      <c r="D9" s="29">
        <v>57</v>
      </c>
      <c r="E9" s="29">
        <v>57</v>
      </c>
      <c r="F9" s="29">
        <v>3</v>
      </c>
      <c r="G9" s="29">
        <v>55</v>
      </c>
      <c r="H9" s="29">
        <v>55</v>
      </c>
      <c r="I9" s="29">
        <v>2</v>
      </c>
      <c r="J9" s="29">
        <v>52</v>
      </c>
      <c r="K9" s="29">
        <v>52</v>
      </c>
      <c r="L9" s="29">
        <v>3</v>
      </c>
      <c r="M9" s="29">
        <v>50</v>
      </c>
      <c r="N9" s="29">
        <v>50</v>
      </c>
      <c r="O9" s="29">
        <v>2</v>
      </c>
      <c r="P9" s="29">
        <v>49</v>
      </c>
      <c r="Q9" s="29">
        <v>49</v>
      </c>
      <c r="R9" s="29">
        <v>1</v>
      </c>
    </row>
    <row r="10" ht="20.1" customHeight="1" spans="2:18">
      <c r="B10" s="29">
        <v>3</v>
      </c>
      <c r="C10" s="29" t="s">
        <v>414</v>
      </c>
      <c r="D10" s="29">
        <v>170</v>
      </c>
      <c r="E10" s="29">
        <v>170</v>
      </c>
      <c r="F10" s="29">
        <v>7</v>
      </c>
      <c r="G10" s="29">
        <v>165</v>
      </c>
      <c r="H10" s="29">
        <v>165</v>
      </c>
      <c r="I10" s="29">
        <v>5</v>
      </c>
      <c r="J10" s="29">
        <v>160</v>
      </c>
      <c r="K10" s="29">
        <v>160</v>
      </c>
      <c r="L10" s="29">
        <v>5</v>
      </c>
      <c r="M10" s="29">
        <v>155</v>
      </c>
      <c r="N10" s="29">
        <v>155</v>
      </c>
      <c r="O10" s="29">
        <v>5</v>
      </c>
      <c r="P10" s="29">
        <v>150</v>
      </c>
      <c r="Q10" s="29">
        <v>150</v>
      </c>
      <c r="R10" s="29">
        <v>5</v>
      </c>
    </row>
    <row r="11" ht="20.1" customHeight="1" spans="2:18">
      <c r="B11" s="29">
        <v>4</v>
      </c>
      <c r="C11" s="29" t="s">
        <v>173</v>
      </c>
      <c r="D11" s="29">
        <v>200</v>
      </c>
      <c r="E11" s="29">
        <v>200</v>
      </c>
      <c r="F11" s="29">
        <v>6</v>
      </c>
      <c r="G11" s="29">
        <v>198</v>
      </c>
      <c r="H11" s="29">
        <v>198</v>
      </c>
      <c r="I11" s="29">
        <v>2</v>
      </c>
      <c r="J11" s="29">
        <v>197</v>
      </c>
      <c r="K11" s="29">
        <v>197</v>
      </c>
      <c r="L11" s="29">
        <v>1</v>
      </c>
      <c r="M11" s="29">
        <v>194</v>
      </c>
      <c r="N11" s="29">
        <v>194</v>
      </c>
      <c r="O11" s="29">
        <v>3</v>
      </c>
      <c r="P11" s="29">
        <v>190</v>
      </c>
      <c r="Q11" s="29">
        <v>190</v>
      </c>
      <c r="R11" s="29">
        <v>4</v>
      </c>
    </row>
    <row r="12" ht="20.1" customHeight="1" spans="2:18">
      <c r="B12" s="29">
        <v>5</v>
      </c>
      <c r="C12" s="29" t="s">
        <v>97</v>
      </c>
      <c r="D12" s="29">
        <v>88</v>
      </c>
      <c r="E12" s="29">
        <v>88</v>
      </c>
      <c r="F12" s="29">
        <v>2</v>
      </c>
      <c r="G12" s="29">
        <v>78</v>
      </c>
      <c r="H12" s="29">
        <v>78</v>
      </c>
      <c r="I12" s="29">
        <v>2</v>
      </c>
      <c r="J12" s="29">
        <v>77</v>
      </c>
      <c r="K12" s="29">
        <v>77</v>
      </c>
      <c r="L12" s="29">
        <v>1</v>
      </c>
      <c r="M12" s="29">
        <v>75</v>
      </c>
      <c r="N12" s="29">
        <v>75</v>
      </c>
      <c r="O12" s="29">
        <v>2</v>
      </c>
      <c r="P12" s="29">
        <v>73</v>
      </c>
      <c r="Q12" s="29">
        <v>73</v>
      </c>
      <c r="R12" s="29">
        <v>2</v>
      </c>
    </row>
    <row r="13" ht="20.1" customHeight="1" spans="2:18">
      <c r="B13" s="29">
        <v>6</v>
      </c>
      <c r="C13" s="29" t="s">
        <v>79</v>
      </c>
      <c r="D13" s="29">
        <v>70</v>
      </c>
      <c r="E13" s="29">
        <v>70</v>
      </c>
      <c r="F13" s="29">
        <v>8</v>
      </c>
      <c r="G13" s="29">
        <v>65</v>
      </c>
      <c r="H13" s="29">
        <v>65</v>
      </c>
      <c r="I13" s="29">
        <v>5</v>
      </c>
      <c r="J13" s="29">
        <v>63</v>
      </c>
      <c r="K13" s="29">
        <v>63</v>
      </c>
      <c r="L13" s="29">
        <v>2</v>
      </c>
      <c r="M13" s="29">
        <v>60</v>
      </c>
      <c r="N13" s="29">
        <v>60</v>
      </c>
      <c r="O13" s="29">
        <v>3</v>
      </c>
      <c r="P13" s="29">
        <v>77</v>
      </c>
      <c r="Q13" s="29">
        <v>77</v>
      </c>
      <c r="R13" s="29">
        <v>3</v>
      </c>
    </row>
    <row r="14" ht="20.1" customHeight="1" spans="2:18">
      <c r="B14" s="29">
        <v>7</v>
      </c>
      <c r="C14" s="29" t="s">
        <v>372</v>
      </c>
      <c r="D14" s="29">
        <v>37</v>
      </c>
      <c r="E14" s="29">
        <v>37</v>
      </c>
      <c r="F14" s="29">
        <v>4</v>
      </c>
      <c r="G14" s="29">
        <v>35</v>
      </c>
      <c r="H14" s="29">
        <v>35</v>
      </c>
      <c r="I14" s="29">
        <v>2</v>
      </c>
      <c r="J14" s="29">
        <v>34</v>
      </c>
      <c r="K14" s="29">
        <v>34</v>
      </c>
      <c r="L14" s="29">
        <v>1</v>
      </c>
      <c r="M14" s="29">
        <v>33</v>
      </c>
      <c r="N14" s="29">
        <v>33</v>
      </c>
      <c r="O14" s="29">
        <v>1</v>
      </c>
      <c r="P14" s="29">
        <v>32</v>
      </c>
      <c r="Q14" s="29">
        <v>32</v>
      </c>
      <c r="R14" s="29">
        <v>1</v>
      </c>
    </row>
    <row r="15" ht="20.1" customHeight="1" spans="2:18">
      <c r="B15" s="29">
        <v>8</v>
      </c>
      <c r="C15" s="29" t="s">
        <v>415</v>
      </c>
      <c r="D15" s="29">
        <v>26</v>
      </c>
      <c r="E15" s="29">
        <v>26</v>
      </c>
      <c r="F15" s="29">
        <v>3</v>
      </c>
      <c r="G15" s="29">
        <v>25</v>
      </c>
      <c r="H15" s="29">
        <v>25</v>
      </c>
      <c r="I15" s="29">
        <v>1</v>
      </c>
      <c r="J15" s="29">
        <v>24</v>
      </c>
      <c r="K15" s="29">
        <v>24</v>
      </c>
      <c r="L15" s="29">
        <v>1</v>
      </c>
      <c r="M15" s="29">
        <v>23</v>
      </c>
      <c r="N15" s="29">
        <v>23</v>
      </c>
      <c r="O15" s="29">
        <v>1</v>
      </c>
      <c r="P15" s="29">
        <v>21</v>
      </c>
      <c r="Q15" s="29">
        <v>21</v>
      </c>
      <c r="R15" s="29">
        <v>2</v>
      </c>
    </row>
    <row r="16" ht="20.1" customHeight="1" spans="2:18">
      <c r="B16" s="29">
        <v>9</v>
      </c>
      <c r="C16" s="29" t="s">
        <v>121</v>
      </c>
      <c r="D16" s="29">
        <v>732</v>
      </c>
      <c r="E16" s="29">
        <v>732</v>
      </c>
      <c r="F16" s="29">
        <v>3</v>
      </c>
      <c r="G16" s="29">
        <v>730</v>
      </c>
      <c r="H16" s="29">
        <v>730</v>
      </c>
      <c r="I16" s="29">
        <v>2</v>
      </c>
      <c r="J16" s="29">
        <v>725</v>
      </c>
      <c r="K16" s="29">
        <v>725</v>
      </c>
      <c r="L16" s="29">
        <v>5</v>
      </c>
      <c r="M16" s="29">
        <v>720</v>
      </c>
      <c r="N16" s="29">
        <v>720</v>
      </c>
      <c r="O16" s="29">
        <v>5</v>
      </c>
      <c r="P16" s="29">
        <v>715</v>
      </c>
      <c r="Q16" s="29">
        <v>715</v>
      </c>
      <c r="R16" s="29">
        <v>5</v>
      </c>
    </row>
    <row r="17" ht="20.1" customHeight="1" spans="2:18">
      <c r="B17" s="29">
        <v>10</v>
      </c>
      <c r="C17" s="29" t="s">
        <v>68</v>
      </c>
      <c r="D17" s="29">
        <v>115</v>
      </c>
      <c r="E17" s="29">
        <v>115</v>
      </c>
      <c r="F17" s="29">
        <v>2</v>
      </c>
      <c r="G17" s="29">
        <v>112</v>
      </c>
      <c r="H17" s="29">
        <v>112</v>
      </c>
      <c r="I17" s="29">
        <v>3</v>
      </c>
      <c r="J17" s="29">
        <v>110</v>
      </c>
      <c r="K17" s="29">
        <v>110</v>
      </c>
      <c r="L17" s="29">
        <v>2</v>
      </c>
      <c r="M17" s="29">
        <v>107</v>
      </c>
      <c r="N17" s="29">
        <v>107</v>
      </c>
      <c r="O17" s="29">
        <v>3</v>
      </c>
      <c r="P17" s="29">
        <v>104</v>
      </c>
      <c r="Q17" s="29">
        <v>104</v>
      </c>
      <c r="R17" s="29">
        <v>3</v>
      </c>
    </row>
    <row r="18" ht="20.1" customHeight="1" spans="2:18">
      <c r="B18" s="29">
        <v>11</v>
      </c>
      <c r="C18" s="29" t="s">
        <v>89</v>
      </c>
      <c r="D18" s="29">
        <v>30</v>
      </c>
      <c r="E18" s="29">
        <v>30</v>
      </c>
      <c r="F18" s="29">
        <v>1</v>
      </c>
      <c r="G18" s="29">
        <v>28</v>
      </c>
      <c r="H18" s="29">
        <v>28</v>
      </c>
      <c r="I18" s="29">
        <v>2</v>
      </c>
      <c r="J18" s="29">
        <v>27</v>
      </c>
      <c r="K18" s="29">
        <v>27</v>
      </c>
      <c r="L18" s="29">
        <v>1</v>
      </c>
      <c r="M18" s="29">
        <v>26</v>
      </c>
      <c r="N18" s="29">
        <v>26</v>
      </c>
      <c r="O18" s="29">
        <v>1</v>
      </c>
      <c r="P18" s="29">
        <v>25</v>
      </c>
      <c r="Q18" s="29">
        <v>25</v>
      </c>
      <c r="R18" s="29">
        <v>1</v>
      </c>
    </row>
    <row r="19" ht="20.1" customHeight="1" spans="2:18">
      <c r="B19" s="29">
        <v>12</v>
      </c>
      <c r="C19" s="29" t="s">
        <v>75</v>
      </c>
      <c r="D19" s="29">
        <v>1275</v>
      </c>
      <c r="E19" s="29">
        <v>1275</v>
      </c>
      <c r="F19" s="29">
        <v>5</v>
      </c>
      <c r="G19" s="29">
        <v>1273</v>
      </c>
      <c r="H19" s="29">
        <v>1273</v>
      </c>
      <c r="I19" s="29">
        <v>2</v>
      </c>
      <c r="J19" s="29">
        <v>1270</v>
      </c>
      <c r="K19" s="29">
        <v>1270</v>
      </c>
      <c r="L19" s="29">
        <v>3</v>
      </c>
      <c r="M19" s="29">
        <v>1267</v>
      </c>
      <c r="N19" s="29">
        <v>1267</v>
      </c>
      <c r="O19" s="29">
        <v>3</v>
      </c>
      <c r="P19" s="29">
        <v>1265</v>
      </c>
      <c r="Q19" s="29">
        <v>1265</v>
      </c>
      <c r="R19" s="29">
        <v>2</v>
      </c>
    </row>
    <row r="20" ht="20.1" customHeight="1" spans="2:18">
      <c r="B20" s="29">
        <v>13</v>
      </c>
      <c r="C20" s="29" t="s">
        <v>144</v>
      </c>
      <c r="D20" s="29">
        <v>188</v>
      </c>
      <c r="E20" s="29">
        <v>188</v>
      </c>
      <c r="F20" s="29">
        <v>1</v>
      </c>
      <c r="G20" s="29">
        <v>186</v>
      </c>
      <c r="H20" s="29">
        <v>186</v>
      </c>
      <c r="I20" s="29">
        <v>1</v>
      </c>
      <c r="J20" s="29">
        <v>184</v>
      </c>
      <c r="K20" s="29">
        <v>184</v>
      </c>
      <c r="L20" s="29">
        <v>2</v>
      </c>
      <c r="M20" s="29">
        <v>183</v>
      </c>
      <c r="N20" s="29">
        <v>183</v>
      </c>
      <c r="O20" s="29">
        <v>1</v>
      </c>
      <c r="P20" s="29">
        <v>180</v>
      </c>
      <c r="Q20" s="29">
        <v>180</v>
      </c>
      <c r="R20" s="29">
        <v>3</v>
      </c>
    </row>
    <row r="21" ht="20.1" customHeight="1" spans="2:18">
      <c r="B21" s="29">
        <v>14</v>
      </c>
      <c r="C21" s="29" t="s">
        <v>112</v>
      </c>
      <c r="D21" s="29">
        <v>670</v>
      </c>
      <c r="E21" s="29">
        <v>670</v>
      </c>
      <c r="F21" s="29">
        <v>1</v>
      </c>
      <c r="G21" s="29">
        <v>666</v>
      </c>
      <c r="H21" s="29">
        <v>666</v>
      </c>
      <c r="I21" s="29">
        <v>4</v>
      </c>
      <c r="J21" s="29">
        <v>663</v>
      </c>
      <c r="K21" s="29">
        <v>663</v>
      </c>
      <c r="L21" s="29">
        <v>3</v>
      </c>
      <c r="M21" s="29">
        <v>660</v>
      </c>
      <c r="N21" s="29">
        <v>660</v>
      </c>
      <c r="O21" s="29">
        <v>3</v>
      </c>
      <c r="P21" s="29">
        <v>657</v>
      </c>
      <c r="Q21" s="29">
        <v>657</v>
      </c>
      <c r="R21" s="29">
        <v>3</v>
      </c>
    </row>
    <row r="22" ht="20.1" customHeight="1" spans="2:18">
      <c r="B22" s="29">
        <v>15</v>
      </c>
      <c r="C22" s="29" t="s">
        <v>156</v>
      </c>
      <c r="D22" s="29">
        <v>1320</v>
      </c>
      <c r="E22" s="29">
        <v>1320</v>
      </c>
      <c r="F22" s="29">
        <v>2</v>
      </c>
      <c r="G22" s="29">
        <v>1317</v>
      </c>
      <c r="H22" s="29">
        <v>1317</v>
      </c>
      <c r="I22" s="29">
        <v>3</v>
      </c>
      <c r="J22" s="29">
        <v>1315</v>
      </c>
      <c r="K22" s="29">
        <v>1315</v>
      </c>
      <c r="L22" s="29">
        <v>2</v>
      </c>
      <c r="M22" s="29">
        <v>1311</v>
      </c>
      <c r="N22" s="29">
        <v>1311</v>
      </c>
      <c r="O22" s="29">
        <v>4</v>
      </c>
      <c r="P22" s="29">
        <v>1310</v>
      </c>
      <c r="Q22" s="29">
        <v>1310</v>
      </c>
      <c r="R22" s="29">
        <v>1</v>
      </c>
    </row>
    <row r="23" ht="20.1" customHeight="1" spans="2:18">
      <c r="B23" s="29">
        <v>16</v>
      </c>
      <c r="C23" s="29" t="s">
        <v>129</v>
      </c>
      <c r="D23" s="29">
        <v>1936</v>
      </c>
      <c r="E23" s="29">
        <v>1936</v>
      </c>
      <c r="F23" s="29">
        <v>3</v>
      </c>
      <c r="G23" s="29">
        <v>1934</v>
      </c>
      <c r="H23" s="29">
        <v>1934</v>
      </c>
      <c r="I23" s="29">
        <v>2</v>
      </c>
      <c r="J23" s="29">
        <v>1932</v>
      </c>
      <c r="K23" s="29">
        <v>1932</v>
      </c>
      <c r="L23" s="29">
        <v>2</v>
      </c>
      <c r="M23" s="29">
        <v>1930</v>
      </c>
      <c r="N23" s="29">
        <v>1930</v>
      </c>
      <c r="O23" s="29">
        <v>2</v>
      </c>
      <c r="P23" s="29">
        <v>1928</v>
      </c>
      <c r="Q23" s="29">
        <v>1928</v>
      </c>
      <c r="R23" s="29">
        <v>2</v>
      </c>
    </row>
    <row r="24" ht="20.1" customHeight="1" spans="2:18">
      <c r="B24" s="29">
        <v>17</v>
      </c>
      <c r="C24" s="29" t="s">
        <v>107</v>
      </c>
      <c r="D24" s="29">
        <v>60</v>
      </c>
      <c r="E24" s="29">
        <v>60</v>
      </c>
      <c r="F24" s="29">
        <v>1</v>
      </c>
      <c r="G24" s="29">
        <v>58</v>
      </c>
      <c r="H24" s="29">
        <v>58</v>
      </c>
      <c r="I24" s="29">
        <v>2</v>
      </c>
      <c r="J24" s="29">
        <v>57</v>
      </c>
      <c r="K24" s="29">
        <v>57</v>
      </c>
      <c r="L24" s="29">
        <v>1</v>
      </c>
      <c r="M24" s="29">
        <v>55</v>
      </c>
      <c r="N24" s="29">
        <v>55</v>
      </c>
      <c r="O24" s="29">
        <v>2</v>
      </c>
      <c r="P24" s="29">
        <v>53</v>
      </c>
      <c r="Q24" s="29">
        <v>53</v>
      </c>
      <c r="R24" s="29">
        <v>2</v>
      </c>
    </row>
    <row r="25" ht="20.1" customHeight="1" spans="2:18">
      <c r="B25" s="29">
        <v>18</v>
      </c>
      <c r="C25" s="29" t="s">
        <v>85</v>
      </c>
      <c r="D25" s="29">
        <v>2580</v>
      </c>
      <c r="E25" s="29">
        <v>2580</v>
      </c>
      <c r="F25" s="29">
        <v>2</v>
      </c>
      <c r="G25" s="29">
        <v>2577</v>
      </c>
      <c r="H25" s="29">
        <v>2577</v>
      </c>
      <c r="I25" s="29">
        <v>3</v>
      </c>
      <c r="J25" s="29">
        <v>2575</v>
      </c>
      <c r="K25" s="29">
        <v>2575</v>
      </c>
      <c r="L25" s="29">
        <v>2</v>
      </c>
      <c r="M25" s="29">
        <v>2572</v>
      </c>
      <c r="N25" s="29">
        <v>2572</v>
      </c>
      <c r="O25" s="29">
        <v>3</v>
      </c>
      <c r="P25" s="29">
        <v>2570</v>
      </c>
      <c r="Q25" s="29">
        <v>2570</v>
      </c>
      <c r="R25" s="29">
        <v>3</v>
      </c>
    </row>
    <row r="26" ht="20.1" customHeight="1" spans="2:18">
      <c r="B26" s="29">
        <v>19</v>
      </c>
      <c r="C26" s="29" t="s">
        <v>141</v>
      </c>
      <c r="D26" s="29">
        <v>138</v>
      </c>
      <c r="E26" s="29">
        <v>138</v>
      </c>
      <c r="F26" s="29">
        <v>2</v>
      </c>
      <c r="G26" s="29">
        <v>136</v>
      </c>
      <c r="H26" s="29">
        <v>136</v>
      </c>
      <c r="I26" s="29">
        <v>2</v>
      </c>
      <c r="J26" s="29">
        <v>135</v>
      </c>
      <c r="K26" s="29">
        <v>135</v>
      </c>
      <c r="L26" s="29">
        <v>1</v>
      </c>
      <c r="M26" s="29">
        <v>133</v>
      </c>
      <c r="N26" s="29">
        <v>133</v>
      </c>
      <c r="O26" s="29">
        <v>2</v>
      </c>
      <c r="P26" s="29">
        <v>131</v>
      </c>
      <c r="Q26" s="29">
        <v>131</v>
      </c>
      <c r="R26" s="29">
        <v>2</v>
      </c>
    </row>
    <row r="27" ht="20.1" customHeight="1" spans="2:18">
      <c r="B27" s="29">
        <v>20</v>
      </c>
      <c r="C27" s="29" t="s">
        <v>185</v>
      </c>
      <c r="D27" s="29">
        <v>500</v>
      </c>
      <c r="E27" s="29">
        <v>500</v>
      </c>
      <c r="F27" s="29">
        <v>4</v>
      </c>
      <c r="G27" s="29">
        <v>495</v>
      </c>
      <c r="H27" s="29">
        <v>495</v>
      </c>
      <c r="I27" s="29">
        <v>5</v>
      </c>
      <c r="J27" s="29">
        <v>491</v>
      </c>
      <c r="K27" s="29">
        <v>491</v>
      </c>
      <c r="L27" s="29">
        <v>4</v>
      </c>
      <c r="M27" s="29">
        <v>488</v>
      </c>
      <c r="N27" s="29">
        <v>488</v>
      </c>
      <c r="O27" s="29">
        <v>3</v>
      </c>
      <c r="P27" s="29">
        <v>485</v>
      </c>
      <c r="Q27" s="29">
        <v>485</v>
      </c>
      <c r="R27" s="29">
        <v>3</v>
      </c>
    </row>
    <row r="28" ht="20.1" customHeight="1" spans="2:18">
      <c r="B28" s="29">
        <v>21</v>
      </c>
      <c r="C28" s="29" t="s">
        <v>136</v>
      </c>
      <c r="D28" s="29">
        <v>283</v>
      </c>
      <c r="E28" s="29">
        <v>283</v>
      </c>
      <c r="F28" s="29">
        <v>2</v>
      </c>
      <c r="G28" s="29">
        <v>281</v>
      </c>
      <c r="H28" s="29">
        <v>281</v>
      </c>
      <c r="I28" s="29">
        <v>2</v>
      </c>
      <c r="J28" s="29">
        <v>278</v>
      </c>
      <c r="K28" s="29">
        <v>278</v>
      </c>
      <c r="L28" s="29">
        <v>3</v>
      </c>
      <c r="M28" s="29">
        <v>275</v>
      </c>
      <c r="N28" s="29">
        <v>275</v>
      </c>
      <c r="O28" s="29">
        <v>3</v>
      </c>
      <c r="P28" s="29">
        <v>271</v>
      </c>
      <c r="Q28" s="29">
        <v>271</v>
      </c>
      <c r="R28" s="29">
        <v>4</v>
      </c>
    </row>
    <row r="29" ht="20.1" customHeight="1" spans="2:18">
      <c r="B29" s="29">
        <v>22</v>
      </c>
      <c r="C29" s="29" t="s">
        <v>77</v>
      </c>
      <c r="D29" s="29">
        <v>1752</v>
      </c>
      <c r="E29" s="29">
        <v>1752</v>
      </c>
      <c r="F29" s="29">
        <v>3</v>
      </c>
      <c r="G29" s="29">
        <v>1750</v>
      </c>
      <c r="H29" s="29">
        <v>1750</v>
      </c>
      <c r="I29" s="29">
        <v>2</v>
      </c>
      <c r="J29" s="29">
        <v>1748</v>
      </c>
      <c r="K29" s="29">
        <v>1748</v>
      </c>
      <c r="L29" s="29">
        <v>2</v>
      </c>
      <c r="M29" s="29">
        <v>1745</v>
      </c>
      <c r="N29" s="29">
        <v>1745</v>
      </c>
      <c r="O29" s="29">
        <v>3</v>
      </c>
      <c r="P29" s="29">
        <v>1741</v>
      </c>
      <c r="Q29" s="29">
        <v>1741</v>
      </c>
      <c r="R29" s="29">
        <v>4</v>
      </c>
    </row>
    <row r="30" ht="20.1" customHeight="1" spans="2:18">
      <c r="B30" s="29">
        <v>23</v>
      </c>
      <c r="C30" s="29" t="s">
        <v>416</v>
      </c>
      <c r="D30" s="29">
        <v>220</v>
      </c>
      <c r="E30" s="29">
        <v>220</v>
      </c>
      <c r="F30" s="29">
        <v>3</v>
      </c>
      <c r="G30" s="29">
        <v>217</v>
      </c>
      <c r="H30" s="29">
        <v>217</v>
      </c>
      <c r="I30" s="29">
        <v>3</v>
      </c>
      <c r="J30" s="29">
        <v>215</v>
      </c>
      <c r="K30" s="29">
        <v>215</v>
      </c>
      <c r="L30" s="29">
        <v>2</v>
      </c>
      <c r="M30" s="29">
        <v>213</v>
      </c>
      <c r="N30" s="29">
        <v>213</v>
      </c>
      <c r="O30" s="29">
        <v>2</v>
      </c>
      <c r="P30" s="29">
        <v>211</v>
      </c>
      <c r="Q30" s="29">
        <v>211</v>
      </c>
      <c r="R30" s="29">
        <v>2</v>
      </c>
    </row>
    <row r="31" ht="20.1" customHeight="1" spans="2:18">
      <c r="B31" s="29">
        <v>24</v>
      </c>
      <c r="C31" s="29" t="s">
        <v>83</v>
      </c>
      <c r="D31" s="29">
        <v>95</v>
      </c>
      <c r="E31" s="29">
        <v>75</v>
      </c>
      <c r="F31" s="29">
        <v>2</v>
      </c>
      <c r="G31" s="29">
        <v>93</v>
      </c>
      <c r="H31" s="29">
        <v>93</v>
      </c>
      <c r="I31" s="29">
        <v>2</v>
      </c>
      <c r="J31" s="29">
        <v>90</v>
      </c>
      <c r="K31" s="29">
        <v>90</v>
      </c>
      <c r="L31" s="29">
        <v>3</v>
      </c>
      <c r="M31" s="29">
        <v>87</v>
      </c>
      <c r="N31" s="29">
        <v>87</v>
      </c>
      <c r="O31" s="29">
        <v>3</v>
      </c>
      <c r="P31" s="29">
        <v>85</v>
      </c>
      <c r="Q31" s="29">
        <v>85</v>
      </c>
      <c r="R31" s="29">
        <v>2</v>
      </c>
    </row>
    <row r="32" ht="20.1" customHeight="1" spans="2:18">
      <c r="B32" s="29">
        <v>25</v>
      </c>
      <c r="C32" s="29" t="s">
        <v>102</v>
      </c>
      <c r="D32" s="29">
        <v>22</v>
      </c>
      <c r="E32" s="29">
        <v>22</v>
      </c>
      <c r="F32" s="29">
        <v>1</v>
      </c>
      <c r="G32" s="29">
        <v>22</v>
      </c>
      <c r="H32" s="29">
        <v>22</v>
      </c>
      <c r="I32" s="29">
        <v>0</v>
      </c>
      <c r="J32" s="29">
        <v>21</v>
      </c>
      <c r="K32" s="29">
        <v>21</v>
      </c>
      <c r="L32" s="29">
        <v>1</v>
      </c>
      <c r="M32" s="29">
        <v>20</v>
      </c>
      <c r="N32" s="29">
        <v>20</v>
      </c>
      <c r="O32" s="29">
        <v>1</v>
      </c>
      <c r="P32" s="29">
        <v>20</v>
      </c>
      <c r="Q32" s="29">
        <v>20</v>
      </c>
      <c r="R32" s="29">
        <v>0</v>
      </c>
    </row>
    <row r="33" ht="20.1" customHeight="1" spans="2:18">
      <c r="B33" s="29">
        <v>26</v>
      </c>
      <c r="C33" s="29" t="s">
        <v>417</v>
      </c>
      <c r="D33" s="29">
        <v>195</v>
      </c>
      <c r="E33" s="29">
        <v>195</v>
      </c>
      <c r="F33" s="29">
        <v>2</v>
      </c>
      <c r="G33" s="29">
        <v>193</v>
      </c>
      <c r="H33" s="29">
        <v>193</v>
      </c>
      <c r="I33" s="29">
        <v>2</v>
      </c>
      <c r="J33" s="29">
        <v>190</v>
      </c>
      <c r="K33" s="29">
        <v>190</v>
      </c>
      <c r="L33" s="29">
        <v>3</v>
      </c>
      <c r="M33" s="29">
        <v>187</v>
      </c>
      <c r="N33" s="29">
        <v>187</v>
      </c>
      <c r="O33" s="29">
        <v>3</v>
      </c>
      <c r="P33" s="29">
        <v>185</v>
      </c>
      <c r="Q33" s="29">
        <v>185</v>
      </c>
      <c r="R33" s="29">
        <v>2</v>
      </c>
    </row>
    <row r="34" ht="20.1" customHeight="1" spans="2:18">
      <c r="B34" s="29">
        <v>27</v>
      </c>
      <c r="C34" s="29" t="s">
        <v>418</v>
      </c>
      <c r="D34" s="29">
        <v>95</v>
      </c>
      <c r="E34" s="29">
        <v>95</v>
      </c>
      <c r="F34" s="29">
        <v>3</v>
      </c>
      <c r="G34" s="29">
        <v>93</v>
      </c>
      <c r="H34" s="29">
        <v>93</v>
      </c>
      <c r="I34" s="29">
        <v>2</v>
      </c>
      <c r="J34" s="29">
        <v>90</v>
      </c>
      <c r="K34" s="29">
        <v>90</v>
      </c>
      <c r="L34" s="29">
        <v>3</v>
      </c>
      <c r="M34" s="29">
        <v>88</v>
      </c>
      <c r="N34" s="29">
        <v>88</v>
      </c>
      <c r="O34" s="29">
        <v>2</v>
      </c>
      <c r="P34" s="29">
        <v>86</v>
      </c>
      <c r="Q34" s="29">
        <v>86</v>
      </c>
      <c r="R34" s="29">
        <v>1</v>
      </c>
    </row>
    <row r="35" ht="20.1" customHeight="1" spans="2:18">
      <c r="B35" s="29">
        <v>28</v>
      </c>
      <c r="C35" s="29" t="s">
        <v>419</v>
      </c>
      <c r="D35" s="29">
        <v>708</v>
      </c>
      <c r="E35" s="29">
        <v>708</v>
      </c>
      <c r="F35" s="29">
        <v>3</v>
      </c>
      <c r="G35" s="29">
        <v>706</v>
      </c>
      <c r="H35" s="29">
        <v>706</v>
      </c>
      <c r="I35" s="29">
        <v>2</v>
      </c>
      <c r="J35" s="29">
        <v>703</v>
      </c>
      <c r="K35" s="29">
        <v>703</v>
      </c>
      <c r="L35" s="29">
        <v>3</v>
      </c>
      <c r="M35" s="29">
        <v>700</v>
      </c>
      <c r="N35" s="29">
        <v>700</v>
      </c>
      <c r="O35" s="29">
        <v>3</v>
      </c>
      <c r="P35" s="29">
        <v>697</v>
      </c>
      <c r="Q35" s="29">
        <v>697</v>
      </c>
      <c r="R35" s="29">
        <v>3</v>
      </c>
    </row>
    <row r="36" ht="20.1" customHeight="1" spans="2:18">
      <c r="B36" s="29">
        <v>29</v>
      </c>
      <c r="C36" s="29" t="s">
        <v>420</v>
      </c>
      <c r="D36" s="29">
        <v>290</v>
      </c>
      <c r="E36" s="29">
        <v>290</v>
      </c>
      <c r="F36" s="29">
        <v>1</v>
      </c>
      <c r="G36" s="29">
        <v>288</v>
      </c>
      <c r="H36" s="29">
        <v>288</v>
      </c>
      <c r="I36" s="29">
        <v>2</v>
      </c>
      <c r="J36" s="29">
        <v>286</v>
      </c>
      <c r="K36" s="29">
        <v>286</v>
      </c>
      <c r="L36" s="29">
        <v>2</v>
      </c>
      <c r="M36" s="29">
        <v>285</v>
      </c>
      <c r="N36" s="29">
        <v>285</v>
      </c>
      <c r="O36" s="29">
        <v>1</v>
      </c>
      <c r="P36" s="29">
        <v>284</v>
      </c>
      <c r="Q36" s="29">
        <v>284</v>
      </c>
      <c r="R36" s="29">
        <v>1</v>
      </c>
    </row>
    <row r="37" spans="2:18">
      <c r="B37" s="44" t="s">
        <v>27</v>
      </c>
      <c r="C37" s="46"/>
      <c r="D37" s="29">
        <f t="shared" ref="D37:R37" si="0">SUM(D8:D36)</f>
        <v>13867</v>
      </c>
      <c r="E37" s="29">
        <f t="shared" si="0"/>
        <v>13847</v>
      </c>
      <c r="F37" s="29">
        <f t="shared" si="0"/>
        <v>82</v>
      </c>
      <c r="G37" s="29">
        <f t="shared" si="0"/>
        <v>13790</v>
      </c>
      <c r="H37" s="29">
        <f t="shared" si="0"/>
        <v>13790</v>
      </c>
      <c r="I37" s="29">
        <f t="shared" si="0"/>
        <v>68</v>
      </c>
      <c r="J37" s="29">
        <f t="shared" si="0"/>
        <v>13726</v>
      </c>
      <c r="K37" s="29">
        <f t="shared" si="0"/>
        <v>13726</v>
      </c>
      <c r="L37" s="29">
        <f t="shared" si="0"/>
        <v>64</v>
      </c>
      <c r="M37" s="29">
        <f t="shared" si="0"/>
        <v>13655</v>
      </c>
      <c r="N37" s="29">
        <f t="shared" si="0"/>
        <v>13655</v>
      </c>
      <c r="O37" s="29">
        <f t="shared" si="0"/>
        <v>71</v>
      </c>
      <c r="P37" s="29">
        <f t="shared" si="0"/>
        <v>13607</v>
      </c>
      <c r="Q37" s="29">
        <f t="shared" si="0"/>
        <v>13607</v>
      </c>
      <c r="R37" s="29">
        <f t="shared" si="0"/>
        <v>68</v>
      </c>
    </row>
    <row r="42" spans="6:6">
      <c r="F42">
        <f>F37+I37+L37+O37+R37</f>
        <v>353</v>
      </c>
    </row>
  </sheetData>
  <mergeCells count="8">
    <mergeCell ref="D6:F6"/>
    <mergeCell ref="G6:I6"/>
    <mergeCell ref="J6:L6"/>
    <mergeCell ref="M6:O6"/>
    <mergeCell ref="P6:R6"/>
    <mergeCell ref="B37:C37"/>
    <mergeCell ref="B6:B7"/>
    <mergeCell ref="C6:C7"/>
  </mergeCells>
  <printOptions horizontalCentered="1"/>
  <pageMargins left="0.708661417322835" right="0.708661417322835" top="0.748031496062992" bottom="0.748031496062992" header="0.31496062992126" footer="0.31496062992126"/>
  <pageSetup paperSize="9" firstPageNumber="86" orientation="landscape" useFirstPageNumber="1"/>
  <headerFooter>
    <oddFooter>&amp;C&amp;10&amp;P 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E13"/>
  <sheetViews>
    <sheetView workbookViewId="0">
      <selection activeCell="K19" sqref="K19"/>
    </sheetView>
  </sheetViews>
  <sheetFormatPr defaultColWidth="9" defaultRowHeight="13.5" outlineLevelCol="4"/>
  <cols>
    <col min="3" max="3" width="11.625" customWidth="1"/>
    <col min="4" max="4" width="43" customWidth="1"/>
  </cols>
  <sheetData>
    <row r="5" ht="24.95" customHeight="1" spans="2:5">
      <c r="B5" s="40" t="s">
        <v>421</v>
      </c>
      <c r="C5" s="40"/>
      <c r="D5" s="40"/>
      <c r="E5" s="40"/>
    </row>
    <row r="6" ht="24.95" customHeight="1" spans="2:5">
      <c r="B6" s="41" t="s">
        <v>1</v>
      </c>
      <c r="C6" s="42" t="s">
        <v>422</v>
      </c>
      <c r="D6" s="41" t="s">
        <v>423</v>
      </c>
      <c r="E6" s="41" t="s">
        <v>6</v>
      </c>
    </row>
    <row r="7" ht="30" customHeight="1" spans="2:5">
      <c r="B7" s="29">
        <v>1</v>
      </c>
      <c r="C7" s="29" t="s">
        <v>227</v>
      </c>
      <c r="D7" s="30" t="s">
        <v>424</v>
      </c>
      <c r="E7" s="41"/>
    </row>
    <row r="8" ht="30" customHeight="1" spans="2:5">
      <c r="B8" s="29">
        <v>2</v>
      </c>
      <c r="C8" s="29" t="s">
        <v>227</v>
      </c>
      <c r="D8" s="30" t="s">
        <v>425</v>
      </c>
      <c r="E8" s="41"/>
    </row>
    <row r="9" ht="30" customHeight="1" spans="2:5">
      <c r="B9" s="29">
        <v>3</v>
      </c>
      <c r="C9" s="29" t="s">
        <v>227</v>
      </c>
      <c r="D9" s="30" t="s">
        <v>426</v>
      </c>
      <c r="E9" s="41"/>
    </row>
    <row r="10" ht="30" customHeight="1" spans="2:5">
      <c r="B10" s="29">
        <v>4</v>
      </c>
      <c r="C10" s="29" t="s">
        <v>227</v>
      </c>
      <c r="D10" s="30" t="s">
        <v>427</v>
      </c>
      <c r="E10" s="41"/>
    </row>
    <row r="11" ht="30" customHeight="1" spans="2:5">
      <c r="B11" s="29">
        <v>5</v>
      </c>
      <c r="C11" s="29" t="s">
        <v>227</v>
      </c>
      <c r="D11" s="30" t="s">
        <v>428</v>
      </c>
      <c r="E11" s="41"/>
    </row>
    <row r="12" ht="30" customHeight="1" spans="2:5">
      <c r="B12" s="29">
        <v>6</v>
      </c>
      <c r="C12" s="29" t="s">
        <v>227</v>
      </c>
      <c r="D12" s="30" t="s">
        <v>429</v>
      </c>
      <c r="E12" s="41"/>
    </row>
    <row r="13" ht="24.95" customHeight="1" spans="2:5">
      <c r="B13" s="29" t="s">
        <v>27</v>
      </c>
      <c r="C13" s="29"/>
      <c r="D13" s="43" t="s">
        <v>430</v>
      </c>
      <c r="E13" s="30"/>
    </row>
  </sheetData>
  <mergeCells count="1">
    <mergeCell ref="B5:E5"/>
  </mergeCells>
  <printOptions horizontalCentered="1"/>
  <pageMargins left="0.708661417322835" right="0.708661417322835" top="0.748031496062992" bottom="0.748031496062992" header="0.31496062992126" footer="0.31496062992126"/>
  <pageSetup paperSize="9" firstPageNumber="88" orientation="landscape" useFirstPageNumber="1"/>
  <headerFooter>
    <oddFooter>&amp;C&amp;10&amp;P 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J17"/>
  <sheetViews>
    <sheetView topLeftCell="A2" workbookViewId="0">
      <selection activeCell="K19" sqref="K19"/>
    </sheetView>
  </sheetViews>
  <sheetFormatPr defaultColWidth="9" defaultRowHeight="13.5"/>
  <cols>
    <col min="2" max="2" width="7.5" customWidth="1"/>
    <col min="3" max="3" width="22.125" customWidth="1"/>
    <col min="4" max="4" width="10.375" customWidth="1"/>
    <col min="6" max="6" width="18.125" customWidth="1"/>
    <col min="7" max="7" width="10.5" customWidth="1"/>
    <col min="8" max="8" width="30.5" customWidth="1"/>
    <col min="9" max="9" width="15.125" customWidth="1"/>
  </cols>
  <sheetData>
    <row r="5" ht="24.95" customHeight="1" spans="2:2">
      <c r="B5" s="28" t="s">
        <v>431</v>
      </c>
    </row>
    <row r="6" ht="30" customHeight="1" spans="2:10">
      <c r="B6" s="32" t="s">
        <v>1</v>
      </c>
      <c r="C6" s="32" t="s">
        <v>3</v>
      </c>
      <c r="D6" s="33" t="s">
        <v>432</v>
      </c>
      <c r="E6" s="32" t="s">
        <v>433</v>
      </c>
      <c r="F6" s="33" t="s">
        <v>434</v>
      </c>
      <c r="G6" s="33" t="s">
        <v>64</v>
      </c>
      <c r="H6" s="33" t="s">
        <v>4</v>
      </c>
      <c r="I6" s="37" t="s">
        <v>435</v>
      </c>
      <c r="J6" s="32" t="s">
        <v>6</v>
      </c>
    </row>
    <row r="7" ht="39.95" customHeight="1" spans="2:10">
      <c r="B7" s="34">
        <v>1</v>
      </c>
      <c r="C7" s="33" t="s">
        <v>436</v>
      </c>
      <c r="D7" s="32" t="s">
        <v>227</v>
      </c>
      <c r="E7" s="32" t="s">
        <v>437</v>
      </c>
      <c r="F7" s="32" t="s">
        <v>438</v>
      </c>
      <c r="G7" s="35" t="s">
        <v>439</v>
      </c>
      <c r="H7" s="36" t="s">
        <v>440</v>
      </c>
      <c r="I7" s="35">
        <v>400</v>
      </c>
      <c r="J7" s="38"/>
    </row>
    <row r="8" ht="39.95" customHeight="1" spans="2:10">
      <c r="B8" s="34">
        <v>2</v>
      </c>
      <c r="C8" s="33" t="s">
        <v>441</v>
      </c>
      <c r="D8" s="32" t="s">
        <v>227</v>
      </c>
      <c r="E8" s="32" t="s">
        <v>442</v>
      </c>
      <c r="F8" s="32" t="s">
        <v>438</v>
      </c>
      <c r="G8" s="35" t="s">
        <v>439</v>
      </c>
      <c r="H8" s="37" t="s">
        <v>443</v>
      </c>
      <c r="I8" s="35">
        <v>1600</v>
      </c>
      <c r="J8" s="34"/>
    </row>
    <row r="9" ht="39.95" customHeight="1" spans="2:10">
      <c r="B9" s="34">
        <v>3</v>
      </c>
      <c r="C9" s="33" t="s">
        <v>444</v>
      </c>
      <c r="D9" s="32" t="s">
        <v>227</v>
      </c>
      <c r="E9" s="32" t="s">
        <v>445</v>
      </c>
      <c r="F9" s="32" t="s">
        <v>446</v>
      </c>
      <c r="G9" s="35" t="s">
        <v>439</v>
      </c>
      <c r="H9" s="37" t="s">
        <v>447</v>
      </c>
      <c r="I9" s="35">
        <v>2400</v>
      </c>
      <c r="J9" s="34"/>
    </row>
    <row r="10" ht="39.95" customHeight="1" spans="2:10">
      <c r="B10" s="34">
        <v>4</v>
      </c>
      <c r="C10" s="33" t="s">
        <v>448</v>
      </c>
      <c r="D10" s="32" t="s">
        <v>227</v>
      </c>
      <c r="E10" s="32" t="s">
        <v>449</v>
      </c>
      <c r="F10" s="32" t="s">
        <v>446</v>
      </c>
      <c r="G10" s="35" t="s">
        <v>439</v>
      </c>
      <c r="H10" s="37" t="s">
        <v>450</v>
      </c>
      <c r="I10" s="35">
        <v>1650</v>
      </c>
      <c r="J10" s="34"/>
    </row>
    <row r="11" ht="39.95" customHeight="1" spans="2:10">
      <c r="B11" s="34">
        <v>5</v>
      </c>
      <c r="C11" s="33" t="s">
        <v>451</v>
      </c>
      <c r="D11" s="32" t="s">
        <v>227</v>
      </c>
      <c r="E11" s="34"/>
      <c r="F11" s="32" t="s">
        <v>452</v>
      </c>
      <c r="G11" s="35" t="s">
        <v>439</v>
      </c>
      <c r="H11" s="33" t="s">
        <v>453</v>
      </c>
      <c r="I11" s="35">
        <v>1200</v>
      </c>
      <c r="J11" s="34"/>
    </row>
    <row r="12" ht="32.25" customHeight="1" spans="2:10">
      <c r="B12" s="34">
        <v>6</v>
      </c>
      <c r="C12" s="33" t="s">
        <v>454</v>
      </c>
      <c r="D12" s="32" t="s">
        <v>227</v>
      </c>
      <c r="E12" s="32"/>
      <c r="F12" s="32" t="s">
        <v>455</v>
      </c>
      <c r="G12" s="35" t="s">
        <v>439</v>
      </c>
      <c r="H12" s="33" t="s">
        <v>456</v>
      </c>
      <c r="I12" s="35">
        <v>1200</v>
      </c>
      <c r="J12" s="34"/>
    </row>
    <row r="13" ht="30.75" customHeight="1" spans="2:10">
      <c r="B13" s="34">
        <v>7</v>
      </c>
      <c r="C13" s="33" t="s">
        <v>457</v>
      </c>
      <c r="D13" s="32" t="s">
        <v>227</v>
      </c>
      <c r="E13" s="32"/>
      <c r="F13" s="32" t="s">
        <v>452</v>
      </c>
      <c r="G13" s="35" t="s">
        <v>439</v>
      </c>
      <c r="H13" s="33" t="s">
        <v>458</v>
      </c>
      <c r="I13" s="35">
        <v>1000</v>
      </c>
      <c r="J13" s="38"/>
    </row>
    <row r="14" ht="30" customHeight="1" spans="2:10">
      <c r="B14" s="34">
        <v>8</v>
      </c>
      <c r="C14" s="33" t="s">
        <v>459</v>
      </c>
      <c r="D14" s="32" t="s">
        <v>227</v>
      </c>
      <c r="E14" s="32"/>
      <c r="F14" s="32" t="s">
        <v>452</v>
      </c>
      <c r="G14" s="35" t="s">
        <v>439</v>
      </c>
      <c r="H14" s="33" t="s">
        <v>460</v>
      </c>
      <c r="I14" s="35">
        <v>2000</v>
      </c>
      <c r="J14" s="34"/>
    </row>
    <row r="15" ht="51" customHeight="1" spans="2:10">
      <c r="B15" s="34">
        <v>9</v>
      </c>
      <c r="C15" s="33" t="s">
        <v>461</v>
      </c>
      <c r="D15" s="32" t="s">
        <v>227</v>
      </c>
      <c r="E15" s="32"/>
      <c r="F15" s="32" t="s">
        <v>452</v>
      </c>
      <c r="G15" s="35" t="s">
        <v>439</v>
      </c>
      <c r="H15" s="33" t="s">
        <v>462</v>
      </c>
      <c r="I15" s="35">
        <v>5000</v>
      </c>
      <c r="J15" s="38"/>
    </row>
    <row r="16" ht="51" customHeight="1" spans="2:10">
      <c r="B16" s="34">
        <v>10</v>
      </c>
      <c r="C16" s="33" t="s">
        <v>463</v>
      </c>
      <c r="D16" s="32" t="s">
        <v>227</v>
      </c>
      <c r="E16" s="32"/>
      <c r="F16" s="32" t="s">
        <v>452</v>
      </c>
      <c r="G16" s="35" t="s">
        <v>439</v>
      </c>
      <c r="H16" s="33" t="s">
        <v>464</v>
      </c>
      <c r="I16" s="35">
        <v>1000</v>
      </c>
      <c r="J16" s="38"/>
    </row>
    <row r="17" ht="18.75" customHeight="1" spans="2:10">
      <c r="B17" s="32" t="s">
        <v>27</v>
      </c>
      <c r="C17" s="32"/>
      <c r="D17" s="32"/>
      <c r="E17" s="38"/>
      <c r="F17" s="38"/>
      <c r="G17" s="38"/>
      <c r="H17" s="38"/>
      <c r="I17" s="39">
        <f>SUM(I7:I16)</f>
        <v>17450</v>
      </c>
      <c r="J17" s="38"/>
    </row>
  </sheetData>
  <mergeCells count="1">
    <mergeCell ref="B17:D17"/>
  </mergeCells>
  <printOptions horizontalCentered="1"/>
  <pageMargins left="0.708661417322835" right="0.708661417322835" top="0.748031496062992" bottom="0.748031496062992" header="0.31496062992126" footer="0.31496062992126"/>
  <pageSetup paperSize="9" firstPageNumber="89" orientation="landscape" useFirstPageNumber="1"/>
  <headerFooter>
    <oddFooter>&amp;C&amp;10&amp;P 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I10"/>
  <sheetViews>
    <sheetView workbookViewId="0">
      <selection activeCell="K19" sqref="K19"/>
    </sheetView>
  </sheetViews>
  <sheetFormatPr defaultColWidth="9" defaultRowHeight="13.5"/>
  <cols>
    <col min="3" max="3" width="17" customWidth="1"/>
    <col min="4" max="4" width="12.5" customWidth="1"/>
    <col min="5" max="5" width="19.875" customWidth="1"/>
    <col min="6" max="6" width="13.75" customWidth="1"/>
    <col min="7" max="7" width="13.5" customWidth="1"/>
    <col min="8" max="8" width="19.75" customWidth="1"/>
  </cols>
  <sheetData>
    <row r="5" ht="24.95" customHeight="1" spans="2:2">
      <c r="B5" s="28" t="s">
        <v>465</v>
      </c>
    </row>
    <row r="6" ht="39.95" customHeight="1" spans="2:9">
      <c r="B6" s="29" t="s">
        <v>1</v>
      </c>
      <c r="C6" s="29" t="s">
        <v>3</v>
      </c>
      <c r="D6" s="30" t="s">
        <v>322</v>
      </c>
      <c r="E6" s="29" t="s">
        <v>4</v>
      </c>
      <c r="F6" s="30" t="s">
        <v>5</v>
      </c>
      <c r="G6" s="29" t="s">
        <v>64</v>
      </c>
      <c r="H6" s="29" t="s">
        <v>65</v>
      </c>
      <c r="I6" s="29" t="s">
        <v>6</v>
      </c>
    </row>
    <row r="7" ht="39.95" customHeight="1" spans="2:9">
      <c r="B7" s="29">
        <v>1</v>
      </c>
      <c r="C7" s="29" t="s">
        <v>466</v>
      </c>
      <c r="D7" s="29" t="s">
        <v>227</v>
      </c>
      <c r="E7" s="30" t="s">
        <v>467</v>
      </c>
      <c r="F7" s="29">
        <v>900</v>
      </c>
      <c r="G7" s="29" t="s">
        <v>468</v>
      </c>
      <c r="H7" s="29" t="s">
        <v>73</v>
      </c>
      <c r="I7" s="29"/>
    </row>
    <row r="8" ht="39.95" customHeight="1" spans="2:9">
      <c r="B8" s="29">
        <v>2</v>
      </c>
      <c r="C8" s="29" t="s">
        <v>469</v>
      </c>
      <c r="D8" s="29" t="s">
        <v>227</v>
      </c>
      <c r="E8" s="30" t="s">
        <v>470</v>
      </c>
      <c r="F8" s="29">
        <v>300</v>
      </c>
      <c r="G8" s="29" t="s">
        <v>468</v>
      </c>
      <c r="H8" s="29" t="s">
        <v>73</v>
      </c>
      <c r="I8" s="29"/>
    </row>
    <row r="9" ht="39.95" customHeight="1" spans="2:9">
      <c r="B9" s="29">
        <v>3</v>
      </c>
      <c r="C9" s="29" t="s">
        <v>471</v>
      </c>
      <c r="D9" s="29" t="s">
        <v>227</v>
      </c>
      <c r="E9" s="30" t="s">
        <v>472</v>
      </c>
      <c r="F9" s="29">
        <v>100</v>
      </c>
      <c r="G9" s="29" t="s">
        <v>468</v>
      </c>
      <c r="H9" s="29" t="s">
        <v>73</v>
      </c>
      <c r="I9" s="29"/>
    </row>
    <row r="10" ht="24.95" customHeight="1" spans="2:9">
      <c r="B10" s="29" t="s">
        <v>27</v>
      </c>
      <c r="C10" s="29"/>
      <c r="D10" s="29"/>
      <c r="E10" s="29"/>
      <c r="F10" s="31">
        <f>SUM(F7:F9)</f>
        <v>1300</v>
      </c>
      <c r="G10" s="29"/>
      <c r="H10" s="29"/>
      <c r="I10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90" orientation="landscape" useFirstPageNumber="1"/>
  <headerFooter>
    <oddFooter>&amp;C&amp;10&amp;P 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H11"/>
  <sheetViews>
    <sheetView workbookViewId="0">
      <selection activeCell="K19" sqref="K19"/>
    </sheetView>
  </sheetViews>
  <sheetFormatPr defaultColWidth="9" defaultRowHeight="13.5" outlineLevelCol="7"/>
  <cols>
    <col min="3" max="3" width="25" customWidth="1"/>
    <col min="4" max="4" width="11.625" customWidth="1"/>
    <col min="5" max="5" width="20.75" customWidth="1"/>
    <col min="6" max="6" width="25.875" customWidth="1"/>
    <col min="7" max="7" width="14" customWidth="1"/>
  </cols>
  <sheetData>
    <row r="5" ht="24.95" customHeight="1" spans="2:2">
      <c r="B5" s="28" t="s">
        <v>473</v>
      </c>
    </row>
    <row r="6" ht="30" customHeight="1" spans="2:8">
      <c r="B6" s="29" t="s">
        <v>1</v>
      </c>
      <c r="C6" s="29" t="s">
        <v>3</v>
      </c>
      <c r="D6" s="30" t="s">
        <v>224</v>
      </c>
      <c r="E6" s="30" t="s">
        <v>434</v>
      </c>
      <c r="F6" s="30" t="s">
        <v>474</v>
      </c>
      <c r="G6" s="30" t="s">
        <v>5</v>
      </c>
      <c r="H6" s="29" t="s">
        <v>6</v>
      </c>
    </row>
    <row r="7" ht="30" customHeight="1" spans="2:8">
      <c r="B7" s="29">
        <v>1</v>
      </c>
      <c r="C7" s="29" t="s">
        <v>475</v>
      </c>
      <c r="D7" s="29" t="s">
        <v>227</v>
      </c>
      <c r="E7" s="29" t="s">
        <v>438</v>
      </c>
      <c r="F7" s="30" t="s">
        <v>476</v>
      </c>
      <c r="G7" s="29">
        <v>1500</v>
      </c>
      <c r="H7" s="29" t="s">
        <v>73</v>
      </c>
    </row>
    <row r="8" ht="30" customHeight="1" spans="2:8">
      <c r="B8" s="29">
        <v>2</v>
      </c>
      <c r="C8" s="29" t="s">
        <v>477</v>
      </c>
      <c r="D8" s="29" t="s">
        <v>227</v>
      </c>
      <c r="E8" s="29" t="s">
        <v>455</v>
      </c>
      <c r="F8" s="30" t="s">
        <v>478</v>
      </c>
      <c r="G8" s="29">
        <v>1000</v>
      </c>
      <c r="H8" s="29" t="s">
        <v>73</v>
      </c>
    </row>
    <row r="9" ht="30" customHeight="1" spans="2:8">
      <c r="B9" s="29">
        <v>3</v>
      </c>
      <c r="C9" s="29" t="s">
        <v>479</v>
      </c>
      <c r="D9" s="29" t="s">
        <v>227</v>
      </c>
      <c r="E9" s="29" t="s">
        <v>480</v>
      </c>
      <c r="F9" s="30" t="s">
        <v>481</v>
      </c>
      <c r="G9" s="29">
        <v>200</v>
      </c>
      <c r="H9" s="29" t="s">
        <v>73</v>
      </c>
    </row>
    <row r="10" ht="30" customHeight="1" spans="2:8">
      <c r="B10" s="29">
        <v>4</v>
      </c>
      <c r="C10" s="29" t="s">
        <v>482</v>
      </c>
      <c r="D10" s="29" t="s">
        <v>227</v>
      </c>
      <c r="E10" s="29" t="s">
        <v>483</v>
      </c>
      <c r="F10" s="30" t="s">
        <v>484</v>
      </c>
      <c r="G10" s="29">
        <v>1200</v>
      </c>
      <c r="H10" s="29" t="s">
        <v>73</v>
      </c>
    </row>
    <row r="11" ht="24.95" customHeight="1" spans="2:8">
      <c r="B11" s="29" t="s">
        <v>27</v>
      </c>
      <c r="C11" s="29"/>
      <c r="D11" s="29"/>
      <c r="E11" s="29"/>
      <c r="F11" s="29"/>
      <c r="G11" s="31">
        <f>SUM(G7:G10)</f>
        <v>3900</v>
      </c>
      <c r="H11" s="29"/>
    </row>
  </sheetData>
  <printOptions horizontalCentered="1"/>
  <pageMargins left="0.708661417322835" right="0.708661417322835" top="0.748031496062992" bottom="0.748031496062992" header="0.31496062992126" footer="0.31496062992126"/>
  <pageSetup paperSize="9" firstPageNumber="91" orientation="landscape" useFirstPageNumber="1"/>
  <headerFooter>
    <oddFooter>&amp;C&amp;10&amp;P 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S33" sqref="S33"/>
    </sheetView>
  </sheetViews>
  <sheetFormatPr defaultColWidth="9" defaultRowHeight="13.5"/>
  <sheetData/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zoomScaleSheetLayoutView="90" topLeftCell="B1" workbookViewId="0">
      <selection activeCell="H32" sqref="H32"/>
    </sheetView>
  </sheetViews>
  <sheetFormatPr defaultColWidth="9" defaultRowHeight="13.5"/>
  <cols>
    <col min="1" max="1" width="3.875" style="4" customWidth="1"/>
    <col min="2" max="2" width="15.625" style="4" customWidth="1"/>
    <col min="3" max="3" width="5.875" style="4" customWidth="1"/>
    <col min="4" max="4" width="7.5" style="4" customWidth="1"/>
    <col min="5" max="5" width="7" style="5" customWidth="1"/>
    <col min="6" max="6" width="6.125" style="5" customWidth="1"/>
    <col min="7" max="7" width="12.5" style="4" customWidth="1"/>
    <col min="8" max="8" width="58.125" style="4" customWidth="1"/>
    <col min="9" max="9" width="17.5" style="4" customWidth="1"/>
    <col min="10" max="16384" width="9" style="4"/>
  </cols>
  <sheetData>
    <row r="1" s="1" customFormat="1" ht="20.25" customHeight="1" spans="1:9">
      <c r="A1" s="6" t="s">
        <v>485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8" t="s">
        <v>486</v>
      </c>
      <c r="C2" s="8" t="s">
        <v>487</v>
      </c>
      <c r="D2" s="8" t="s">
        <v>488</v>
      </c>
      <c r="E2" s="9" t="s">
        <v>489</v>
      </c>
      <c r="F2" s="9" t="s">
        <v>490</v>
      </c>
      <c r="G2" s="8" t="s">
        <v>491</v>
      </c>
      <c r="H2" s="8" t="s">
        <v>492</v>
      </c>
      <c r="I2" s="8" t="s">
        <v>493</v>
      </c>
    </row>
    <row r="3" s="1" customFormat="1" ht="15" customHeight="1" spans="1:9">
      <c r="A3" s="7"/>
      <c r="B3" s="10"/>
      <c r="C3" s="10"/>
      <c r="D3" s="10"/>
      <c r="E3" s="11"/>
      <c r="F3" s="11"/>
      <c r="G3" s="10"/>
      <c r="H3" s="10"/>
      <c r="I3" s="10"/>
    </row>
    <row r="4" s="1" customFormat="1" ht="7.5" customHeight="1" spans="1:9">
      <c r="A4" s="7"/>
      <c r="B4" s="12"/>
      <c r="C4" s="12"/>
      <c r="D4" s="12"/>
      <c r="E4" s="13"/>
      <c r="F4" s="13"/>
      <c r="G4" s="12"/>
      <c r="H4" s="12"/>
      <c r="I4" s="12"/>
    </row>
    <row r="5" s="1" customFormat="1" ht="17.25" customHeight="1" spans="1:9">
      <c r="A5" s="14">
        <v>1</v>
      </c>
      <c r="B5" s="14" t="s">
        <v>162</v>
      </c>
      <c r="C5" s="14" t="s">
        <v>494</v>
      </c>
      <c r="D5" s="7">
        <v>2784</v>
      </c>
      <c r="E5" s="7">
        <v>144</v>
      </c>
      <c r="F5" s="7">
        <v>1.16</v>
      </c>
      <c r="G5" s="7" t="s">
        <v>495</v>
      </c>
      <c r="H5" s="15" t="s">
        <v>496</v>
      </c>
      <c r="I5" s="7" t="s">
        <v>497</v>
      </c>
    </row>
    <row r="6" s="1" customFormat="1" ht="17.25" customHeight="1" spans="1:9">
      <c r="A6" s="14">
        <v>2</v>
      </c>
      <c r="B6" s="14" t="s">
        <v>498</v>
      </c>
      <c r="C6" s="14" t="s">
        <v>494</v>
      </c>
      <c r="D6" s="7">
        <v>781</v>
      </c>
      <c r="E6" s="7">
        <v>85</v>
      </c>
      <c r="F6" s="7">
        <v>0.55</v>
      </c>
      <c r="G6" s="7" t="s">
        <v>499</v>
      </c>
      <c r="H6" s="15" t="s">
        <v>500</v>
      </c>
      <c r="I6" s="17" t="s">
        <v>501</v>
      </c>
    </row>
    <row r="7" s="1" customFormat="1" ht="18.75" customHeight="1" spans="1:9">
      <c r="A7" s="14">
        <v>3</v>
      </c>
      <c r="B7" s="7" t="s">
        <v>502</v>
      </c>
      <c r="C7" s="7" t="s">
        <v>162</v>
      </c>
      <c r="D7" s="7">
        <v>416</v>
      </c>
      <c r="E7" s="16">
        <v>49</v>
      </c>
      <c r="F7" s="16">
        <v>3.25</v>
      </c>
      <c r="G7" s="7" t="s">
        <v>503</v>
      </c>
      <c r="H7" s="15" t="s">
        <v>504</v>
      </c>
      <c r="I7" s="7" t="s">
        <v>505</v>
      </c>
    </row>
    <row r="8" s="1" customFormat="1" ht="18.75" customHeight="1" spans="1:9">
      <c r="A8" s="14">
        <v>4</v>
      </c>
      <c r="B8" s="17" t="s">
        <v>506</v>
      </c>
      <c r="C8" s="17" t="s">
        <v>502</v>
      </c>
      <c r="D8" s="18">
        <v>62.11</v>
      </c>
      <c r="E8" s="19">
        <v>21.48</v>
      </c>
      <c r="F8" s="16">
        <v>14.37</v>
      </c>
      <c r="G8" s="7" t="s">
        <v>507</v>
      </c>
      <c r="H8" s="15" t="s">
        <v>508</v>
      </c>
      <c r="I8" s="14" t="s">
        <v>509</v>
      </c>
    </row>
    <row r="9" s="1" customFormat="1" ht="18.75" customHeight="1" spans="1:9">
      <c r="A9" s="14">
        <v>5</v>
      </c>
      <c r="B9" s="7" t="s">
        <v>510</v>
      </c>
      <c r="C9" s="7" t="s">
        <v>162</v>
      </c>
      <c r="D9" s="7">
        <v>587</v>
      </c>
      <c r="E9" s="16">
        <v>66</v>
      </c>
      <c r="F9" s="16">
        <v>1.05</v>
      </c>
      <c r="G9" s="7" t="s">
        <v>511</v>
      </c>
      <c r="H9" s="15" t="s">
        <v>512</v>
      </c>
      <c r="I9" s="27" t="s">
        <v>513</v>
      </c>
    </row>
    <row r="10" s="1" customFormat="1" ht="18.75" customHeight="1" spans="1:9">
      <c r="A10" s="14">
        <v>6</v>
      </c>
      <c r="B10" s="17" t="s">
        <v>514</v>
      </c>
      <c r="C10" s="17" t="s">
        <v>510</v>
      </c>
      <c r="D10" s="18">
        <v>74.6</v>
      </c>
      <c r="E10" s="19">
        <v>12.06</v>
      </c>
      <c r="F10" s="16">
        <v>5.33333333333333</v>
      </c>
      <c r="G10" s="7" t="s">
        <v>515</v>
      </c>
      <c r="H10" s="15" t="s">
        <v>516</v>
      </c>
      <c r="I10" s="14" t="s">
        <v>517</v>
      </c>
    </row>
    <row r="11" s="2" customFormat="1" ht="18.75" customHeight="1" spans="1:9">
      <c r="A11" s="14">
        <v>7</v>
      </c>
      <c r="B11" s="17" t="s">
        <v>518</v>
      </c>
      <c r="C11" s="17" t="s">
        <v>162</v>
      </c>
      <c r="D11" s="18">
        <v>62.09</v>
      </c>
      <c r="E11" s="19">
        <v>13.45</v>
      </c>
      <c r="F11" s="19">
        <v>42.6765799256506</v>
      </c>
      <c r="G11" s="17" t="s">
        <v>519</v>
      </c>
      <c r="H11" s="20" t="s">
        <v>520</v>
      </c>
      <c r="I11" s="17" t="s">
        <v>521</v>
      </c>
    </row>
    <row r="12" s="2" customFormat="1" ht="18.75" customHeight="1" spans="1:9">
      <c r="A12" s="14">
        <v>8</v>
      </c>
      <c r="B12" s="17" t="s">
        <v>522</v>
      </c>
      <c r="C12" s="17" t="s">
        <v>162</v>
      </c>
      <c r="D12" s="18">
        <v>145</v>
      </c>
      <c r="E12" s="19">
        <v>22.1</v>
      </c>
      <c r="F12" s="19">
        <v>19.6</v>
      </c>
      <c r="G12" s="17" t="s">
        <v>523</v>
      </c>
      <c r="H12" s="20" t="s">
        <v>524</v>
      </c>
      <c r="I12" s="14" t="s">
        <v>525</v>
      </c>
    </row>
    <row r="13" s="1" customFormat="1" ht="18.75" customHeight="1" spans="1:9">
      <c r="A13" s="14">
        <v>9</v>
      </c>
      <c r="B13" s="17" t="s">
        <v>526</v>
      </c>
      <c r="C13" s="17" t="s">
        <v>162</v>
      </c>
      <c r="D13" s="18">
        <v>52.5</v>
      </c>
      <c r="E13" s="19">
        <v>18.36</v>
      </c>
      <c r="F13" s="16">
        <v>17.8</v>
      </c>
      <c r="G13" s="7" t="s">
        <v>527</v>
      </c>
      <c r="H13" s="15" t="s">
        <v>528</v>
      </c>
      <c r="I13" s="14" t="s">
        <v>529</v>
      </c>
    </row>
    <row r="14" s="1" customFormat="1" ht="18.75" customHeight="1" spans="1:9">
      <c r="A14" s="14">
        <v>10</v>
      </c>
      <c r="B14" s="17" t="s">
        <v>530</v>
      </c>
      <c r="C14" s="17" t="s">
        <v>162</v>
      </c>
      <c r="D14" s="18">
        <v>56</v>
      </c>
      <c r="E14" s="19">
        <v>14.956</v>
      </c>
      <c r="F14" s="16">
        <v>4.91</v>
      </c>
      <c r="G14" s="7" t="s">
        <v>531</v>
      </c>
      <c r="H14" s="15" t="s">
        <v>532</v>
      </c>
      <c r="I14" s="14" t="s">
        <v>533</v>
      </c>
    </row>
    <row r="15" s="1" customFormat="1" ht="18.75" customHeight="1" spans="1:9">
      <c r="A15" s="14">
        <v>11</v>
      </c>
      <c r="B15" s="17" t="s">
        <v>176</v>
      </c>
      <c r="C15" s="17" t="s">
        <v>162</v>
      </c>
      <c r="D15" s="18">
        <v>55.5</v>
      </c>
      <c r="E15" s="19">
        <v>19.791</v>
      </c>
      <c r="F15" s="16">
        <v>18.1648812296227</v>
      </c>
      <c r="G15" s="7" t="s">
        <v>534</v>
      </c>
      <c r="H15" s="15" t="s">
        <v>535</v>
      </c>
      <c r="I15" s="14" t="s">
        <v>536</v>
      </c>
    </row>
    <row r="16" s="1" customFormat="1" ht="18.75" customHeight="1" spans="1:9">
      <c r="A16" s="14">
        <v>12</v>
      </c>
      <c r="B16" s="17" t="s">
        <v>537</v>
      </c>
      <c r="C16" s="17" t="s">
        <v>162</v>
      </c>
      <c r="D16" s="18">
        <v>57.9</v>
      </c>
      <c r="E16" s="19">
        <v>11.5</v>
      </c>
      <c r="F16" s="16">
        <v>28.6868686868687</v>
      </c>
      <c r="G16" s="7" t="s">
        <v>538</v>
      </c>
      <c r="H16" s="15" t="s">
        <v>539</v>
      </c>
      <c r="I16" s="14" t="s">
        <v>540</v>
      </c>
    </row>
    <row r="17" s="1" customFormat="1" ht="18.75" customHeight="1" spans="1:9">
      <c r="A17" s="14">
        <v>13</v>
      </c>
      <c r="B17" s="17" t="s">
        <v>541</v>
      </c>
      <c r="C17" s="17" t="s">
        <v>162</v>
      </c>
      <c r="D17" s="18">
        <v>135.35</v>
      </c>
      <c r="E17" s="19">
        <v>20.02</v>
      </c>
      <c r="F17" s="16">
        <v>6.12930310663308</v>
      </c>
      <c r="G17" s="7" t="s">
        <v>542</v>
      </c>
      <c r="H17" s="15" t="s">
        <v>543</v>
      </c>
      <c r="I17" s="14" t="s">
        <v>544</v>
      </c>
    </row>
    <row r="18" s="1" customFormat="1" ht="18.75" customHeight="1" spans="1:9">
      <c r="A18" s="14">
        <v>14</v>
      </c>
      <c r="B18" s="17" t="s">
        <v>396</v>
      </c>
      <c r="C18" s="17" t="s">
        <v>162</v>
      </c>
      <c r="D18" s="18">
        <v>54.7</v>
      </c>
      <c r="E18" s="16">
        <v>13.1</v>
      </c>
      <c r="F18" s="16">
        <v>1.88</v>
      </c>
      <c r="G18" s="7" t="s">
        <v>545</v>
      </c>
      <c r="H18" s="15" t="s">
        <v>546</v>
      </c>
      <c r="I18" s="7" t="s">
        <v>547</v>
      </c>
    </row>
    <row r="19" s="1" customFormat="1" ht="18.75" customHeight="1" spans="1:9">
      <c r="A19" s="14">
        <v>15</v>
      </c>
      <c r="B19" s="17" t="s">
        <v>548</v>
      </c>
      <c r="C19" s="17" t="s">
        <v>162</v>
      </c>
      <c r="D19" s="18">
        <v>30.73</v>
      </c>
      <c r="E19" s="19">
        <v>11.17</v>
      </c>
      <c r="F19" s="16">
        <v>0.79</v>
      </c>
      <c r="G19" s="17" t="s">
        <v>549</v>
      </c>
      <c r="H19" s="20" t="s">
        <v>550</v>
      </c>
      <c r="I19" s="17" t="s">
        <v>551</v>
      </c>
    </row>
    <row r="20" s="1" customFormat="1" ht="18.75" customHeight="1" spans="1:9">
      <c r="A20" s="14">
        <v>16</v>
      </c>
      <c r="B20" s="17" t="s">
        <v>552</v>
      </c>
      <c r="C20" s="17" t="s">
        <v>162</v>
      </c>
      <c r="D20" s="18">
        <v>96.62</v>
      </c>
      <c r="E20" s="19">
        <v>26.92</v>
      </c>
      <c r="F20" s="16">
        <v>10.6983655274889</v>
      </c>
      <c r="G20" s="7" t="s">
        <v>553</v>
      </c>
      <c r="H20" s="15" t="s">
        <v>554</v>
      </c>
      <c r="I20" s="14" t="s">
        <v>555</v>
      </c>
    </row>
    <row r="21" s="1" customFormat="1" ht="18.75" customHeight="1" spans="1:9">
      <c r="A21" s="14">
        <v>17</v>
      </c>
      <c r="B21" s="17" t="s">
        <v>556</v>
      </c>
      <c r="C21" s="17" t="s">
        <v>162</v>
      </c>
      <c r="D21" s="18">
        <v>62.6</v>
      </c>
      <c r="E21" s="19">
        <v>7.323</v>
      </c>
      <c r="F21" s="16">
        <v>3.34</v>
      </c>
      <c r="G21" s="7" t="s">
        <v>557</v>
      </c>
      <c r="H21" s="15" t="s">
        <v>558</v>
      </c>
      <c r="I21" s="14" t="s">
        <v>559</v>
      </c>
    </row>
    <row r="22" s="1" customFormat="1" ht="18.75" customHeight="1" spans="1:9">
      <c r="A22" s="14">
        <v>18</v>
      </c>
      <c r="B22" s="17" t="s">
        <v>560</v>
      </c>
      <c r="C22" s="17" t="s">
        <v>162</v>
      </c>
      <c r="D22" s="18">
        <v>72.2</v>
      </c>
      <c r="E22" s="16">
        <v>22.67</v>
      </c>
      <c r="F22" s="16">
        <v>1.25</v>
      </c>
      <c r="G22" s="7" t="s">
        <v>561</v>
      </c>
      <c r="H22" s="15" t="s">
        <v>562</v>
      </c>
      <c r="I22" s="7" t="s">
        <v>563</v>
      </c>
    </row>
    <row r="23" s="1" customFormat="1" ht="18.75" customHeight="1" spans="1:9">
      <c r="A23" s="14">
        <v>19</v>
      </c>
      <c r="B23" s="17" t="s">
        <v>564</v>
      </c>
      <c r="C23" s="17" t="s">
        <v>565</v>
      </c>
      <c r="D23" s="18">
        <v>60.35</v>
      </c>
      <c r="E23" s="19">
        <v>19.31</v>
      </c>
      <c r="F23" s="16">
        <v>1.89</v>
      </c>
      <c r="G23" s="7" t="s">
        <v>566</v>
      </c>
      <c r="H23" s="15" t="s">
        <v>567</v>
      </c>
      <c r="I23" s="14" t="s">
        <v>568</v>
      </c>
    </row>
    <row r="24" s="1" customFormat="1" ht="18.75" customHeight="1" spans="1:9">
      <c r="A24" s="14">
        <v>20</v>
      </c>
      <c r="B24" s="17" t="s">
        <v>398</v>
      </c>
      <c r="C24" s="17" t="s">
        <v>569</v>
      </c>
      <c r="D24" s="18">
        <v>100.8</v>
      </c>
      <c r="E24" s="19">
        <v>24.6</v>
      </c>
      <c r="F24" s="16">
        <v>1.65</v>
      </c>
      <c r="G24" s="7" t="s">
        <v>570</v>
      </c>
      <c r="H24" s="15" t="s">
        <v>571</v>
      </c>
      <c r="I24" s="14" t="s">
        <v>572</v>
      </c>
    </row>
    <row r="25" s="1" customFormat="1" ht="18.75" customHeight="1" spans="1:9">
      <c r="A25" s="14">
        <v>21</v>
      </c>
      <c r="B25" s="17" t="s">
        <v>209</v>
      </c>
      <c r="C25" s="17" t="s">
        <v>569</v>
      </c>
      <c r="D25" s="21">
        <v>61.54</v>
      </c>
      <c r="E25" s="19">
        <v>22.6</v>
      </c>
      <c r="F25" s="16">
        <v>19.8</v>
      </c>
      <c r="G25" s="7" t="s">
        <v>573</v>
      </c>
      <c r="H25" s="15" t="s">
        <v>574</v>
      </c>
      <c r="I25" s="14" t="s">
        <v>575</v>
      </c>
    </row>
    <row r="26" s="3" customFormat="1" ht="18.75" customHeight="1" spans="1:9">
      <c r="A26" s="14">
        <v>22</v>
      </c>
      <c r="B26" s="22" t="s">
        <v>576</v>
      </c>
      <c r="C26" s="22" t="s">
        <v>498</v>
      </c>
      <c r="D26" s="23">
        <v>49.32</v>
      </c>
      <c r="E26" s="24">
        <v>14.54</v>
      </c>
      <c r="F26" s="24">
        <v>3.86</v>
      </c>
      <c r="G26" s="22" t="s">
        <v>125</v>
      </c>
      <c r="H26" s="25" t="s">
        <v>577</v>
      </c>
      <c r="I26" s="14" t="s">
        <v>578</v>
      </c>
    </row>
    <row r="27" s="3" customFormat="1" ht="18.75" customHeight="1" spans="1:9">
      <c r="A27" s="14">
        <v>23</v>
      </c>
      <c r="B27" s="22" t="s">
        <v>579</v>
      </c>
      <c r="C27" s="22" t="s">
        <v>498</v>
      </c>
      <c r="D27" s="26">
        <v>59.4</v>
      </c>
      <c r="E27" s="24">
        <v>11.19</v>
      </c>
      <c r="F27" s="24">
        <v>1.44</v>
      </c>
      <c r="G27" s="22" t="s">
        <v>580</v>
      </c>
      <c r="H27" s="25" t="s">
        <v>581</v>
      </c>
      <c r="I27" s="14" t="s">
        <v>582</v>
      </c>
    </row>
  </sheetData>
  <mergeCells count="10">
    <mergeCell ref="A1:I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pageMargins left="0.7" right="0.7" top="0.75" bottom="0.75" header="0.3" footer="0.3"/>
  <pageSetup paperSize="9" scale="93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表1   “十四五”规划投资汇总表</vt:lpstr>
      <vt:lpstr>表1-1 水库新扩建工程规划及投资表</vt:lpstr>
      <vt:lpstr>表1-2 水库加固提升工程规划及投资表</vt:lpstr>
      <vt:lpstr>表1-3  病险水闸除险加固工程规划及投资表</vt:lpstr>
      <vt:lpstr>表1-4    堤防工程建设规划及投资表 </vt:lpstr>
      <vt:lpstr>表1-5   排涝能力提升泵站工程规划及投资表 </vt:lpstr>
      <vt:lpstr>表1-6    排涝能力提升撇洪渠及排渍渠工程规划及投资表</vt:lpstr>
      <vt:lpstr> 表1-7  中小河流治理工程规划及投资表</vt:lpstr>
      <vt:lpstr>表1-8    山洪灾害防治工程规划及投资表 </vt:lpstr>
      <vt:lpstr>表1-9    蓄滞洪区建设规划及投资表</vt:lpstr>
      <vt:lpstr>表2-1   农村饮水安全巩固提升工程规划和投资表 (2)</vt:lpstr>
      <vt:lpstr>表2-2  大中型灌区节水改造工程规划及投资表</vt:lpstr>
      <vt:lpstr>表2-3 水源及水资源配置工程规划和投资表</vt:lpstr>
      <vt:lpstr>表2-4   引调水工程规划及投资表</vt:lpstr>
      <vt:lpstr>表2-5  大中型灌排泵站更新改造工程规划及投资表  </vt:lpstr>
      <vt:lpstr>表3-1  水域生态修复工程规划及投资表</vt:lpstr>
      <vt:lpstr>表3-2 水土保持规划项目及投资表</vt:lpstr>
      <vt:lpstr>表3-3 农村水系综合治理工程规划及投资表 </vt:lpstr>
      <vt:lpstr>表3-4   小微水体管护示范片区建设规划的投资表  </vt:lpstr>
      <vt:lpstr>表4-1 大中型水库移民后期扶持人口分年度规划表</vt:lpstr>
      <vt:lpstr>表4-2  大中型水库移民后期扶持十四五规划项目表</vt:lpstr>
      <vt:lpstr>  表5-水利工程信息化（监测预报预警通信系统等 ）建设投资表</vt:lpstr>
      <vt:lpstr>表5-2  水利基础设施提升规划及投资表</vt:lpstr>
      <vt:lpstr>表5-3  水利工程维护管理规划及投资表 </vt:lpstr>
      <vt:lpstr>Sheet1</vt:lpstr>
      <vt:lpstr>水系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秦宇欣</cp:lastModifiedBy>
  <dcterms:created xsi:type="dcterms:W3CDTF">2020-04-09T01:49:00Z</dcterms:created>
  <cp:lastPrinted>2021-03-11T01:58:00Z</cp:lastPrinted>
  <dcterms:modified xsi:type="dcterms:W3CDTF">2025-09-11T03:14:10Z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22083994B9A74810AE41A11CC2857CC4_12</vt:lpwstr>
  </property>
  <property fmtid="{D5CDD505-2E9C-101B-9397-08002B2CF9AE}" pid="3" name="KSOProductBuildVer">
    <vt:lpwstr>2052-12.1.0.22529</vt:lpwstr>
  </property>
</Properties>
</file>