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6" activeTab="7"/>
  </bookViews>
  <sheets>
    <sheet name="01表乡镇部门收支预算总表" sheetId="4" r:id="rId1"/>
    <sheet name="02表乡镇部门收入预算总表" sheetId="5" r:id="rId2"/>
    <sheet name="03表乡镇部门支出预算总表" sheetId="6" r:id="rId3"/>
    <sheet name="04乡镇部门财政拨款收支总表" sheetId="7" r:id="rId4"/>
    <sheet name="05表乡镇部门一般公共预算支出表" sheetId="8" r:id="rId5"/>
    <sheet name="06表乡镇部门一般公共预算基本支出明细表" sheetId="9" r:id="rId6"/>
    <sheet name="07表乡镇部门一般公共预算“三公”经费支出情况表" sheetId="10" r:id="rId7"/>
    <sheet name="08表乡镇部门政府性基金预算支出表" sheetId="11" r:id="rId8"/>
    <sheet name="附01部门整体支出绩效目标申报表" sheetId="13" r:id="rId9"/>
    <sheet name="附02项目绩效目标表" sheetId="14" r:id="rId10"/>
    <sheet name="附03项目支出绩效目标表" sheetId="15" r:id="rId11"/>
  </sheets>
  <calcPr calcId="144525"/>
</workbook>
</file>

<file path=xl/sharedStrings.xml><?xml version="1.0" encoding="utf-8"?>
<sst xmlns="http://schemas.openxmlformats.org/spreadsheetml/2006/main" count="1212" uniqueCount="591">
  <si>
    <t>01表：乡镇部门收支预算总表</t>
  </si>
  <si>
    <t>填报单位：</t>
  </si>
  <si>
    <t>宁乡市道林镇</t>
  </si>
  <si>
    <t>单位：元</t>
  </si>
  <si>
    <t>预算01表</t>
  </si>
  <si>
    <t xml:space="preserve">收            入  </t>
  </si>
  <si>
    <t>支                   出</t>
  </si>
  <si>
    <t>项  目</t>
  </si>
  <si>
    <t>预算数</t>
  </si>
  <si>
    <t>项  目（按功能科目分类）</t>
  </si>
  <si>
    <t>项目(按支出性质和经济分类)</t>
  </si>
  <si>
    <t>一、公共财政拨款收入</t>
  </si>
  <si>
    <t>一、一般公共服务支出</t>
  </si>
  <si>
    <t>一、基本支出</t>
  </si>
  <si>
    <t xml:space="preserve">   经费拨款  </t>
  </si>
  <si>
    <t>二、外交支出</t>
  </si>
  <si>
    <t xml:space="preserve">    人员经费</t>
  </si>
  <si>
    <t xml:space="preserve">   纳入公共预算管理的非税收入拨款</t>
  </si>
  <si>
    <t>三、国防支出</t>
  </si>
  <si>
    <t xml:space="preserve">    日常公用经费</t>
  </si>
  <si>
    <t xml:space="preserve">   上级转移支付</t>
  </si>
  <si>
    <t>四、公共安全支出</t>
  </si>
  <si>
    <t>二、项目支出</t>
  </si>
  <si>
    <t xml:space="preserve">   专项转移支付 </t>
  </si>
  <si>
    <t>五、教育支出</t>
  </si>
  <si>
    <t xml:space="preserve">    基本建设类项目</t>
  </si>
  <si>
    <t>二、政府性基金拨款收入</t>
  </si>
  <si>
    <t>六、科学技术支出</t>
  </si>
  <si>
    <t xml:space="preserve">    行政事业类项目</t>
  </si>
  <si>
    <t>三、其他收入(特设资金)</t>
  </si>
  <si>
    <t>七、文化旅游体育与传媒支出</t>
  </si>
  <si>
    <t>三、上缴上级支出</t>
  </si>
  <si>
    <t>八、社会保障和就业支出</t>
  </si>
  <si>
    <t>四、经营支出</t>
  </si>
  <si>
    <t>九、卫生健康支出</t>
  </si>
  <si>
    <t>五、对附属单位补助支出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</si>
  <si>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</si>
  <si>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</si>
  <si>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</si>
  <si>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</si>
  <si>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</si>
  <si>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</si>
  <si>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</si>
  <si>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</si>
  <si>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</si>
  <si>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</si>
  <si>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</si>
  <si>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二十一、灾害防治应急管理支出</t>
  </si>
  <si>
    <t>二十二、预备费</t>
  </si>
  <si>
    <t>二十三、其他支出</t>
  </si>
  <si>
    <t>二十四、转移性支出</t>
  </si>
  <si>
    <t>二十五、债务还本支出</t>
  </si>
  <si>
    <t>二十六、债务利息支出</t>
  </si>
  <si>
    <t>二十七、债务发行费用支出</t>
  </si>
  <si>
    <t>本年收入合计</t>
  </si>
  <si>
    <t>本年支出合计</t>
  </si>
  <si>
    <t>上年结转</t>
  </si>
  <si>
    <t>结转下年</t>
  </si>
  <si>
    <t xml:space="preserve">             收入总计</t>
  </si>
  <si>
    <t xml:space="preserve">           支出总计</t>
  </si>
  <si>
    <t>注：本表为自动生成</t>
  </si>
  <si>
    <t>02表：乡镇部门收入预算总表</t>
  </si>
  <si>
    <t>填报单位：宁乡市道林镇</t>
  </si>
  <si>
    <t>预算02表</t>
  </si>
  <si>
    <t>单位代码</t>
  </si>
  <si>
    <t>单位名称</t>
  </si>
  <si>
    <t>总计</t>
  </si>
  <si>
    <t>公共财政拨款</t>
  </si>
  <si>
    <t>政府性基金拨款</t>
  </si>
  <si>
    <t>其他收入</t>
  </si>
  <si>
    <t>小计</t>
  </si>
  <si>
    <t>经费拨款</t>
  </si>
  <si>
    <t>纳入公共预算管理的非税收入拨款</t>
  </si>
  <si>
    <t>上级转移支付</t>
  </si>
  <si>
    <t>专项转移支付</t>
  </si>
  <si>
    <t>县级财力保障</t>
  </si>
  <si>
    <t>乡镇体制结算</t>
  </si>
  <si>
    <t>03表：乡镇部门支出预算总表</t>
  </si>
  <si>
    <t xml:space="preserve">预算03表   单位：元 </t>
  </si>
  <si>
    <t>科目编码</t>
  </si>
  <si>
    <t>科目名称</t>
  </si>
  <si>
    <t>公共财政拨款（补助）</t>
  </si>
  <si>
    <t>其他收入   （特设资金）</t>
  </si>
  <si>
    <t xml:space="preserve"> 经费拨款</t>
  </si>
  <si>
    <t>合计</t>
  </si>
  <si>
    <t>04表：乡镇部门财政拨款收支总表</t>
  </si>
  <si>
    <t xml:space="preserve">预算04表   单位：元 </t>
  </si>
  <si>
    <t>05表：乡镇部门一般公共预算支出表</t>
  </si>
  <si>
    <t>预算04表</t>
  </si>
  <si>
    <t>基本支出</t>
  </si>
  <si>
    <t>项目支出</t>
  </si>
  <si>
    <t>工资福利支出</t>
  </si>
  <si>
    <t>商品和服务支出</t>
  </si>
  <si>
    <t>对个人和家庭的补助</t>
  </si>
  <si>
    <t>其他资本性支出</t>
  </si>
  <si>
    <t>行政事业类项目支出</t>
  </si>
  <si>
    <t>基本建设类项目支出</t>
  </si>
  <si>
    <t>一般公共服务</t>
  </si>
  <si>
    <t xml:space="preserve"> 人大事务</t>
  </si>
  <si>
    <t xml:space="preserve">  人大会议</t>
  </si>
  <si>
    <t>表格格式建议与预决算公开平台上的表格格式相同</t>
  </si>
  <si>
    <t xml:space="preserve">  代表工作</t>
  </si>
  <si>
    <t xml:space="preserve">  其他人大事务支出</t>
  </si>
  <si>
    <t xml:space="preserve"> 政协事务</t>
  </si>
  <si>
    <t>表格中标黄的内容要改格式</t>
  </si>
  <si>
    <t xml:space="preserve">  其他政协事务支出</t>
  </si>
  <si>
    <t xml:space="preserve"> 政府办及相关机构事务</t>
  </si>
  <si>
    <t>　行政运行(政府机关）</t>
  </si>
  <si>
    <t>　一般行政管理事务</t>
  </si>
  <si>
    <t xml:space="preserve">  专项业务活动</t>
  </si>
  <si>
    <t xml:space="preserve">  政务公开审批（政务服务中心）</t>
  </si>
  <si>
    <t xml:space="preserve">  信访事务</t>
  </si>
  <si>
    <t xml:space="preserve">  其他政府办公厅及相关机构事务支出</t>
  </si>
  <si>
    <t xml:space="preserve"> 发展与改革事务</t>
  </si>
  <si>
    <t xml:space="preserve">  其他发展与改革事务支出</t>
  </si>
  <si>
    <t xml:space="preserve"> 统计信息事务</t>
  </si>
  <si>
    <t xml:space="preserve">  专项普查活动</t>
  </si>
  <si>
    <t xml:space="preserve">  其他统计信息事务支出</t>
  </si>
  <si>
    <t xml:space="preserve"> 财政事务</t>
  </si>
  <si>
    <t>　行政运行（财政）</t>
  </si>
  <si>
    <t xml:space="preserve">  一般行政管理事务</t>
  </si>
  <si>
    <t xml:space="preserve">  信息化建设</t>
  </si>
  <si>
    <t xml:space="preserve">  其他财政事务支出</t>
  </si>
  <si>
    <t xml:space="preserve"> 人力资源事务</t>
  </si>
  <si>
    <t xml:space="preserve">  军队转业干部安置</t>
  </si>
  <si>
    <t xml:space="preserve"> 商贸事物</t>
  </si>
  <si>
    <t xml:space="preserve">  招商引资</t>
  </si>
  <si>
    <t xml:space="preserve"> 质量技术监督与检验检疫事务</t>
  </si>
  <si>
    <t xml:space="preserve">  标准化管理</t>
  </si>
  <si>
    <t xml:space="preserve"> 宗教事务</t>
  </si>
  <si>
    <t xml:space="preserve">  其他宗教事务支出</t>
  </si>
  <si>
    <t xml:space="preserve"> 群众团体事务</t>
  </si>
  <si>
    <t xml:space="preserve">  其他群众团体事务支出</t>
  </si>
  <si>
    <t xml:space="preserve"> 党委办公厅及相关机构事务</t>
  </si>
  <si>
    <t xml:space="preserve">  其他党委办公厅及相关机构事务支出</t>
  </si>
  <si>
    <t xml:space="preserve"> 组织事务</t>
  </si>
  <si>
    <t xml:space="preserve">  其他组织事务支出</t>
  </si>
  <si>
    <t xml:space="preserve"> 宣传事务</t>
  </si>
  <si>
    <t xml:space="preserve">  其他宣传事务支出</t>
  </si>
  <si>
    <t xml:space="preserve"> 统战事务</t>
  </si>
  <si>
    <t xml:space="preserve">  其他统战事务支出</t>
  </si>
  <si>
    <t xml:space="preserve"> 其他一般公共服务支出</t>
  </si>
  <si>
    <t xml:space="preserve">  其他一般公共服务支出</t>
  </si>
  <si>
    <t>国防支出</t>
  </si>
  <si>
    <t xml:space="preserve"> 国防动员</t>
  </si>
  <si>
    <t xml:space="preserve">  兵役征集</t>
  </si>
  <si>
    <t xml:space="preserve">  人民防空</t>
  </si>
  <si>
    <t xml:space="preserve">  民兵</t>
  </si>
  <si>
    <t xml:space="preserve">  其他国防动员支出</t>
  </si>
  <si>
    <t>公共安全</t>
  </si>
  <si>
    <t xml:space="preserve"> 公安</t>
  </si>
  <si>
    <t xml:space="preserve">  治安管理</t>
  </si>
  <si>
    <t xml:space="preserve">  禁毒管理</t>
  </si>
  <si>
    <t xml:space="preserve">  网络运行及维护</t>
  </si>
  <si>
    <t>　其他公安支出</t>
  </si>
  <si>
    <t xml:space="preserve"> 司法</t>
  </si>
  <si>
    <t>　行政运行（司法所）</t>
  </si>
  <si>
    <t xml:space="preserve">  普法宣传</t>
  </si>
  <si>
    <t>教育</t>
  </si>
  <si>
    <t xml:space="preserve"> 教育管理事务</t>
  </si>
  <si>
    <t xml:space="preserve">  其他教育管理事务支出</t>
  </si>
  <si>
    <t xml:space="preserve"> 普通教育</t>
  </si>
  <si>
    <t xml:space="preserve">  学前教育</t>
  </si>
  <si>
    <t xml:space="preserve">  小学教育</t>
  </si>
  <si>
    <t xml:space="preserve">  初中教育</t>
  </si>
  <si>
    <t xml:space="preserve">  化解农村义务教育债务支出</t>
  </si>
  <si>
    <t xml:space="preserve">  其他普通教育支出</t>
  </si>
  <si>
    <t xml:space="preserve"> 教育费附加安排的支出</t>
  </si>
  <si>
    <t xml:space="preserve">  农村中小学校舍建设</t>
  </si>
  <si>
    <t xml:space="preserve">  农村中小学教学设施</t>
  </si>
  <si>
    <t xml:space="preserve">  城市中小学教学设施</t>
  </si>
  <si>
    <t xml:space="preserve">  其他教育附加安排的支出</t>
  </si>
  <si>
    <t xml:space="preserve"> 其他教育支出</t>
  </si>
  <si>
    <t>　其他教育支出</t>
  </si>
  <si>
    <t>科学技术支出</t>
  </si>
  <si>
    <t xml:space="preserve"> 科学技术普及</t>
  </si>
  <si>
    <t xml:space="preserve">  科普活动</t>
  </si>
  <si>
    <t xml:space="preserve"> 其他科学技术支出</t>
  </si>
  <si>
    <t xml:space="preserve">  科技奖励</t>
  </si>
  <si>
    <t xml:space="preserve">  其他科学技术支出</t>
  </si>
  <si>
    <t>文化旅游体育与传媒支出</t>
  </si>
  <si>
    <t xml:space="preserve"> 文化</t>
  </si>
  <si>
    <t xml:space="preserve">  其他文化支出</t>
  </si>
  <si>
    <t xml:space="preserve"> 文物</t>
  </si>
  <si>
    <t xml:space="preserve">  文物保护</t>
  </si>
  <si>
    <t xml:space="preserve">  其他文物支出</t>
  </si>
  <si>
    <t xml:space="preserve"> 广播影视</t>
  </si>
  <si>
    <t xml:space="preserve">  广播</t>
  </si>
  <si>
    <t xml:space="preserve"> 其他文化体育与传媒支出</t>
  </si>
  <si>
    <t xml:space="preserve">  其他文化体育与传媒支出</t>
  </si>
  <si>
    <t>社会保障和就业</t>
  </si>
  <si>
    <t xml:space="preserve"> 人力资源和社会保障管理事务</t>
  </si>
  <si>
    <t xml:space="preserve">  综合业务管理（社会事务综合服务中心）</t>
  </si>
  <si>
    <t xml:space="preserve">  社会保险业务管理事务</t>
  </si>
  <si>
    <t xml:space="preserve">  信息化事务</t>
  </si>
  <si>
    <t xml:space="preserve">  其他人力资源和社会保障管理事务支出</t>
  </si>
  <si>
    <t xml:space="preserve"> 民政管理事务</t>
  </si>
  <si>
    <t xml:space="preserve">  拥军优属</t>
  </si>
  <si>
    <t xml:space="preserve">  老龄事务</t>
  </si>
  <si>
    <t xml:space="preserve">  基层政权和社区建设</t>
  </si>
  <si>
    <t xml:space="preserve">  其他民政管理事务支出</t>
  </si>
  <si>
    <t xml:space="preserve"> 行政事业单位离退休</t>
  </si>
  <si>
    <t>　行政单位离退休</t>
  </si>
  <si>
    <t>　事业单位离退休</t>
  </si>
  <si>
    <t xml:space="preserve">  机关事业单位基本养老保险缴费支出</t>
  </si>
  <si>
    <t xml:space="preserve">  机关事业单位职业年金缴费支出</t>
  </si>
  <si>
    <t xml:space="preserve"> 企业改革补助</t>
  </si>
  <si>
    <t xml:space="preserve">  企业关闭破产补助</t>
  </si>
  <si>
    <t xml:space="preserve">  其他企业改革发展补助</t>
  </si>
  <si>
    <t xml:space="preserve"> 就业补助</t>
  </si>
  <si>
    <t xml:space="preserve">  扶持公共就业服务</t>
  </si>
  <si>
    <t xml:space="preserve"> 抚恤</t>
  </si>
  <si>
    <t xml:space="preserve">  死亡抚恤</t>
  </si>
  <si>
    <t xml:space="preserve">  伤残抚恤</t>
  </si>
  <si>
    <t xml:space="preserve">  在乡复员.退伍军人生活补助</t>
  </si>
  <si>
    <t xml:space="preserve">  义务兵优待</t>
  </si>
  <si>
    <t xml:space="preserve">  农村籍退伍士兵老年生活补助</t>
  </si>
  <si>
    <t xml:space="preserve">  其他优抚支出</t>
  </si>
  <si>
    <t xml:space="preserve"> 退役安置</t>
  </si>
  <si>
    <t xml:space="preserve">  退役士兵安置</t>
  </si>
  <si>
    <t xml:space="preserve"> 社会福利</t>
  </si>
  <si>
    <t>　老年福利</t>
  </si>
  <si>
    <t xml:space="preserve">  殡葬</t>
  </si>
  <si>
    <t xml:space="preserve">  社会福利事业单位</t>
  </si>
  <si>
    <t xml:space="preserve">  其他社会福利支出</t>
  </si>
  <si>
    <t xml:space="preserve"> 残疾人事业</t>
  </si>
  <si>
    <t xml:space="preserve">  残疾人就业和扶贫</t>
  </si>
  <si>
    <t xml:space="preserve">  其他残疾人事业支出</t>
  </si>
  <si>
    <t xml:space="preserve"> 自然灾害生活救助</t>
  </si>
  <si>
    <t>　其他自然灾害生活救助支出</t>
  </si>
  <si>
    <t xml:space="preserve"> 红十字事业</t>
  </si>
  <si>
    <t xml:space="preserve">  其他红十字事业支出</t>
  </si>
  <si>
    <t xml:space="preserve"> 临时救助</t>
  </si>
  <si>
    <t xml:space="preserve">  临时救助支出</t>
  </si>
  <si>
    <t xml:space="preserve"> 特困人员供养</t>
  </si>
  <si>
    <t xml:space="preserve">  农村五保供养支出</t>
  </si>
  <si>
    <t xml:space="preserve"> 大中型水库移民后期扶持基金支出</t>
  </si>
  <si>
    <t xml:space="preserve">  移民补助</t>
  </si>
  <si>
    <t xml:space="preserve">  基础设施建设和经济发展</t>
  </si>
  <si>
    <t xml:space="preserve"> 小型水库移民后期扶持基金支出</t>
  </si>
  <si>
    <t xml:space="preserve"> 其他生活救助</t>
  </si>
  <si>
    <t xml:space="preserve">  其他农村生活救助</t>
  </si>
  <si>
    <t>残疾人就业保障金支出</t>
  </si>
  <si>
    <t xml:space="preserve">  其他残疾人就业保障金支出</t>
  </si>
  <si>
    <t xml:space="preserve"> 其他社会保障和就业支出</t>
  </si>
  <si>
    <t xml:space="preserve">  其他社会保障和就业支出  </t>
  </si>
  <si>
    <t>卫生健康支出</t>
  </si>
  <si>
    <t xml:space="preserve"> 基层医疗卫生机构</t>
  </si>
  <si>
    <t xml:space="preserve">  乡镇卫生院</t>
  </si>
  <si>
    <t xml:space="preserve"> 公共卫生</t>
  </si>
  <si>
    <t xml:space="preserve">  突发公共卫生事件应急处理</t>
  </si>
  <si>
    <t xml:space="preserve">  其他公共卫生支出</t>
  </si>
  <si>
    <t xml:space="preserve"> 医疗保障</t>
  </si>
  <si>
    <t xml:space="preserve">  优抚对象医疗补助</t>
  </si>
  <si>
    <t xml:space="preserve">  城乡医疗救助</t>
  </si>
  <si>
    <t xml:space="preserve">  其他医疗保障支出</t>
  </si>
  <si>
    <t xml:space="preserve"> 计划生育事务</t>
  </si>
  <si>
    <t xml:space="preserve">  计划生育服务</t>
  </si>
  <si>
    <t xml:space="preserve">  其他计划生育事务支出</t>
  </si>
  <si>
    <t xml:space="preserve"> 食品和药品监督管理事务</t>
  </si>
  <si>
    <t xml:space="preserve">  食品安全事务</t>
  </si>
  <si>
    <t xml:space="preserve">  其他食品和药品监督管理事务支出</t>
  </si>
  <si>
    <t xml:space="preserve"> 行政事业单位医疗</t>
  </si>
  <si>
    <t xml:space="preserve">   行政单位医疗</t>
  </si>
  <si>
    <t xml:space="preserve">   事业单位医疗</t>
  </si>
  <si>
    <t xml:space="preserve">   公务员医疗补助</t>
  </si>
  <si>
    <t xml:space="preserve"> 其他医疗卫生与计划生育支出</t>
  </si>
  <si>
    <t xml:space="preserve">  其他医疗卫生与计划生育支出</t>
  </si>
  <si>
    <t>节能环保支出</t>
  </si>
  <si>
    <t xml:space="preserve"> 环境保护管理事务</t>
  </si>
  <si>
    <t xml:space="preserve">  环境保护宣传</t>
  </si>
  <si>
    <t xml:space="preserve"> 污染防治</t>
  </si>
  <si>
    <t>　水体</t>
  </si>
  <si>
    <t xml:space="preserve">  其他污染防治支出</t>
  </si>
  <si>
    <t xml:space="preserve"> 自然生态保护</t>
  </si>
  <si>
    <t xml:space="preserve">  生态保护</t>
  </si>
  <si>
    <t>　农村环境保护</t>
  </si>
  <si>
    <t xml:space="preserve"> 污染减排</t>
  </si>
  <si>
    <t xml:space="preserve">  减排专项支出</t>
  </si>
  <si>
    <t xml:space="preserve">  其他污染减排支出</t>
  </si>
  <si>
    <t xml:space="preserve"> 能源管理事务</t>
  </si>
  <si>
    <t xml:space="preserve">  农村电网建设</t>
  </si>
  <si>
    <t xml:space="preserve">  其他能源管理事务支出</t>
  </si>
  <si>
    <t xml:space="preserve"> 其他节能环保支出</t>
  </si>
  <si>
    <t xml:space="preserve">  其他节能环保支出</t>
  </si>
  <si>
    <t>城乡社区支出</t>
  </si>
  <si>
    <t xml:space="preserve"> 城乡社区管理事务</t>
  </si>
  <si>
    <t xml:space="preserve">  城管执法（综合行政执法队）</t>
  </si>
  <si>
    <t xml:space="preserve">  城管执法</t>
  </si>
  <si>
    <t xml:space="preserve">  其他城乡社区管理事务支出</t>
  </si>
  <si>
    <t xml:space="preserve"> 城乡社区公共设施（道路、水、电等）</t>
  </si>
  <si>
    <t xml:space="preserve">  小城镇基础设施建设</t>
  </si>
  <si>
    <t>　其他城乡社区公共设施支出</t>
  </si>
  <si>
    <t xml:space="preserve"> 城乡社区环境卫生</t>
  </si>
  <si>
    <t xml:space="preserve">  城乡社区环境卫生</t>
  </si>
  <si>
    <t xml:space="preserve"> 国有土地使用权出让收入安排的支出</t>
  </si>
  <si>
    <t>　征地和拆迁补偿支出</t>
  </si>
  <si>
    <t>　土地开发支出</t>
  </si>
  <si>
    <t xml:space="preserve">  农村基础设施建设支出</t>
  </si>
  <si>
    <t xml:space="preserve">  补助被征地农民支出</t>
  </si>
  <si>
    <t xml:space="preserve">  棚户区改造支出</t>
  </si>
  <si>
    <t xml:space="preserve"> 城市基础设施配套费安排的支出</t>
  </si>
  <si>
    <t xml:space="preserve">  其他城市基础设施配套费安排的支出</t>
  </si>
  <si>
    <t xml:space="preserve"> 其他城乡社区事务支出</t>
  </si>
  <si>
    <t>　其他城乡社区支出</t>
  </si>
  <si>
    <t>农林水事务</t>
  </si>
  <si>
    <t xml:space="preserve"> 农业</t>
  </si>
  <si>
    <t>　事业运行（农业综合服务中心)</t>
  </si>
  <si>
    <t xml:space="preserve">  科技转化与推广服务</t>
  </si>
  <si>
    <t xml:space="preserve">  病虫害控制</t>
  </si>
  <si>
    <t xml:space="preserve">  农产品质量安全</t>
  </si>
  <si>
    <t xml:space="preserve">  农业结构调整补贴 </t>
  </si>
  <si>
    <t xml:space="preserve">  农业生产资料与技术补贴</t>
  </si>
  <si>
    <t xml:space="preserve">  农业组织化与产业化经营</t>
  </si>
  <si>
    <t>　农村公益事业</t>
  </si>
  <si>
    <t xml:space="preserve">  农业资源保护修复与利用</t>
  </si>
  <si>
    <t>　农村道路建设</t>
  </si>
  <si>
    <t xml:space="preserve">  对高校毕业生到基层任职补助</t>
  </si>
  <si>
    <t xml:space="preserve">  其他农业支出</t>
  </si>
  <si>
    <t xml:space="preserve"> 林业</t>
  </si>
  <si>
    <t xml:space="preserve">  森林培育</t>
  </si>
  <si>
    <t xml:space="preserve">  林业技术推广</t>
  </si>
  <si>
    <t>　森林生态效益补偿</t>
  </si>
  <si>
    <t xml:space="preserve">  林业防灾减灾</t>
  </si>
  <si>
    <t xml:space="preserve">  其他林业支出</t>
  </si>
  <si>
    <t xml:space="preserve"> 水利</t>
  </si>
  <si>
    <t>　水利工程建设</t>
  </si>
  <si>
    <t xml:space="preserve">  水利工程运行与维护</t>
  </si>
  <si>
    <t xml:space="preserve">  水土保持</t>
  </si>
  <si>
    <t xml:space="preserve">  防汛</t>
  </si>
  <si>
    <t xml:space="preserve">  农田水利</t>
  </si>
  <si>
    <t xml:space="preserve">  农村人畜饮水</t>
  </si>
  <si>
    <t xml:space="preserve">  其他水利支出</t>
  </si>
  <si>
    <t xml:space="preserve"> 扶贫</t>
  </si>
  <si>
    <t xml:space="preserve">  农村基础设施建设</t>
  </si>
  <si>
    <t xml:space="preserve">  其他扶贫支出</t>
  </si>
  <si>
    <t xml:space="preserve"> 农村综合改革</t>
  </si>
  <si>
    <t>　对村级一事一议的补助</t>
  </si>
  <si>
    <t>　对村民委员会和村党支部的补助</t>
  </si>
  <si>
    <t xml:space="preserve">  对村集体经济组织的补助</t>
  </si>
  <si>
    <t xml:space="preserve">  农村综合改革示范试点补助</t>
  </si>
  <si>
    <t xml:space="preserve"> 促进金融支农支出</t>
  </si>
  <si>
    <t xml:space="preserve">  涉农贷款增量奖励</t>
  </si>
  <si>
    <t xml:space="preserve"> 新菜地开发建设基金支出</t>
  </si>
  <si>
    <t xml:space="preserve">  其他新菜地开发建设基金支出</t>
  </si>
  <si>
    <t xml:space="preserve"> 水土保持补偿费安排的支出</t>
  </si>
  <si>
    <t xml:space="preserve">  综合治理和生态修复</t>
  </si>
  <si>
    <t>资源勘探信息等支出</t>
  </si>
  <si>
    <t xml:space="preserve"> 支持中小企业发展和管理支出</t>
  </si>
  <si>
    <t xml:space="preserve">  中小企业发展专项</t>
  </si>
  <si>
    <t xml:space="preserve">  其他支持中小企业发展和管理支出</t>
  </si>
  <si>
    <t>其他资源勘探信息等支出</t>
  </si>
  <si>
    <t xml:space="preserve"> 技术改造支出</t>
  </si>
  <si>
    <t xml:space="preserve">   其他资源勘探信息等支出</t>
  </si>
  <si>
    <t>商品服务业等支出</t>
  </si>
  <si>
    <t xml:space="preserve"> 商品流通事务</t>
  </si>
  <si>
    <t xml:space="preserve">  其他商业流通事务支出</t>
  </si>
  <si>
    <t xml:space="preserve"> 旅游业管理与服务支出</t>
  </si>
  <si>
    <t xml:space="preserve">  其他旅游业管理与服务支出</t>
  </si>
  <si>
    <t xml:space="preserve"> 其他商品服务业等支出</t>
  </si>
  <si>
    <t xml:space="preserve">  服务业基础设施建设</t>
  </si>
  <si>
    <t>金融支出</t>
  </si>
  <si>
    <t xml:space="preserve"> 其他金融支出</t>
  </si>
  <si>
    <t xml:space="preserve">  其他金融支出</t>
  </si>
  <si>
    <t>国土海洋气象等支出</t>
  </si>
  <si>
    <t xml:space="preserve"> 国土资源等事务</t>
  </si>
  <si>
    <t xml:space="preserve">  地质灾害防治</t>
  </si>
  <si>
    <t>住房保障支出</t>
  </si>
  <si>
    <t xml:space="preserve"> 保障性安居工程支出</t>
  </si>
  <si>
    <t xml:space="preserve">  廉租住房</t>
  </si>
  <si>
    <t xml:space="preserve">  沉陷区治理</t>
  </si>
  <si>
    <t xml:space="preserve">  棚户区改造</t>
  </si>
  <si>
    <t xml:space="preserve">  农村危房改造</t>
  </si>
  <si>
    <t xml:space="preserve">  公共租赁住房</t>
  </si>
  <si>
    <t xml:space="preserve">  其他保障性安居工程支出</t>
  </si>
  <si>
    <t xml:space="preserve"> 住房改革支出</t>
  </si>
  <si>
    <t>　住房公积金</t>
  </si>
  <si>
    <t>粮油物资储备支出</t>
  </si>
  <si>
    <t xml:space="preserve"> 粮油事务</t>
  </si>
  <si>
    <t>　粮食风险基金</t>
  </si>
  <si>
    <t xml:space="preserve">  其他粮油事务支出</t>
  </si>
  <si>
    <t>灾害防治应急管理支出</t>
  </si>
  <si>
    <t xml:space="preserve"> 应急管理事务</t>
  </si>
  <si>
    <t xml:space="preserve">   行政运行</t>
  </si>
  <si>
    <t xml:space="preserve">     一般行政管理事务</t>
  </si>
  <si>
    <t>债务还本支出</t>
  </si>
  <si>
    <t xml:space="preserve"> 地方政府一般债务还本支出</t>
  </si>
  <si>
    <t xml:space="preserve">  地方政府一般债务还本支出</t>
  </si>
  <si>
    <t>债务利息支出</t>
  </si>
  <si>
    <t xml:space="preserve"> 地方政府一般债务利息支出</t>
  </si>
  <si>
    <t xml:space="preserve">  地方政府其他一般债务利息支出</t>
  </si>
  <si>
    <t>合     计</t>
  </si>
  <si>
    <t>注：本表为自动生成表</t>
  </si>
  <si>
    <t>06表：乡镇部门一般公共预算基本支出明细表</t>
  </si>
  <si>
    <t>预算05表</t>
  </si>
  <si>
    <t>项      目</t>
  </si>
  <si>
    <t>支出合计</t>
  </si>
  <si>
    <t>资本性支出</t>
  </si>
  <si>
    <t>工资奖金津补贴</t>
  </si>
  <si>
    <t>社会保障缴费</t>
  </si>
  <si>
    <t>住房公积金</t>
  </si>
  <si>
    <t>其他工资福利支出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</si>
  <si>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</si>
  <si>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</si>
  <si>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</si>
  <si>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</si>
  <si>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</si>
  <si>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</si>
  <si>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</si>
  <si>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</si>
  <si>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维修（护）费</t>
  </si>
  <si>
    <t>其他商品和服务支出</t>
  </si>
  <si>
    <t>离退休费</t>
  </si>
  <si>
    <t>社会福利和救助</t>
  </si>
  <si>
    <t>助学金</t>
  </si>
  <si>
    <t>个人农业生产补贴</t>
  </si>
  <si>
    <t>其他对个人和家庭的补助支出</t>
  </si>
  <si>
    <t>设备购置</t>
  </si>
  <si>
    <t>基本工资</t>
  </si>
  <si>
    <t>津贴  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</si>
  <si>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</si>
  <si>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</si>
  <si>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</si>
  <si>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</si>
  <si>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</si>
  <si>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</si>
  <si>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</si>
  <si>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</si>
  <si>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</si>
  <si>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办公费</t>
  </si>
  <si>
    <t>印刷费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</si>
  <si>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</si>
  <si>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</si>
  <si>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</si>
  <si>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</si>
  <si>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</si>
  <si>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</si>
  <si>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</si>
  <si>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</si>
  <si>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工会经费</t>
  </si>
  <si>
    <t>福利费</t>
  </si>
  <si>
    <t>其他交通费用</t>
  </si>
  <si>
    <t>税金及附加费用</t>
  </si>
  <si>
    <t>专用材料费</t>
  </si>
  <si>
    <t>被装购置费</t>
  </si>
  <si>
    <t>专用燃料费</t>
  </si>
  <si>
    <t>咨询费</t>
  </si>
  <si>
    <t>劳务费</t>
  </si>
  <si>
    <t>委托     业务费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</si>
  <si>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</si>
  <si>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</si>
  <si>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</si>
  <si>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</si>
  <si>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</si>
  <si>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</si>
  <si>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</si>
  <si>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</si>
  <si>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办公设备购置</t>
  </si>
  <si>
    <t>专用设备购置</t>
  </si>
  <si>
    <t>信息网络及软件购置更新</t>
  </si>
  <si>
    <t>政府办及相关机构事务</t>
  </si>
  <si>
    <t>司法</t>
  </si>
  <si>
    <t>人力资源和社会保障管理事务</t>
  </si>
  <si>
    <t>综合业务管理（社会事务综合服务中心）</t>
  </si>
  <si>
    <t>行政事业单位离退休</t>
  </si>
  <si>
    <t>其他社会保障和就业支出</t>
  </si>
  <si>
    <t xml:space="preserve">  其他社会保障和就业支出</t>
  </si>
  <si>
    <t>行政事业单位医疗</t>
  </si>
  <si>
    <t xml:space="preserve"> 行政单位医疗</t>
  </si>
  <si>
    <t xml:space="preserve">  事业单位医疗</t>
  </si>
  <si>
    <t xml:space="preserve">  公务员医疗补助</t>
  </si>
  <si>
    <t>城乡社区管理事务</t>
  </si>
  <si>
    <t>农业农村</t>
  </si>
  <si>
    <t>事业运行（农业综合服务中心）</t>
  </si>
  <si>
    <t>07表：乡镇部门一般公共预算“三公”经费支出情况表</t>
  </si>
  <si>
    <t xml:space="preserve">预算07表  单位：元 </t>
  </si>
  <si>
    <t>单位编码</t>
  </si>
  <si>
    <t>三公经费预算数（财政拨款）</t>
  </si>
  <si>
    <t>“三公”经费预算增减变化原因（单位必填）</t>
  </si>
  <si>
    <t>因公出国(境)费用</t>
  </si>
  <si>
    <t>公务用车购置</t>
  </si>
  <si>
    <t>机关进一步严格执行预算支出，加强内部预算控制，狠抓厉行节约。</t>
  </si>
  <si>
    <t>乡镇部门政府性基金预算支出表</t>
  </si>
  <si>
    <t xml:space="preserve">预算08表  单位：元 </t>
  </si>
  <si>
    <t>单位名称
(功能科目)</t>
  </si>
  <si>
    <t>总  计</t>
  </si>
  <si>
    <t>类</t>
  </si>
  <si>
    <t>款</t>
  </si>
  <si>
    <t>项</t>
  </si>
  <si>
    <t>基本建设类</t>
  </si>
  <si>
    <t xml:space="preserve">    行政事业类</t>
  </si>
  <si>
    <t>**</t>
  </si>
  <si>
    <t>2021年本部门无政府性基金预算支出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</si>
  <si>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</si>
  <si>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</si>
  <si>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</si>
  <si>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</si>
  <si>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</si>
  <si>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</si>
  <si>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</si>
  <si>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</si>
  <si>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</si>
  <si>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</si>
  <si>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纳入专户管理的非税收入拨款</t>
  </si>
  <si>
    <t>其他资金</t>
  </si>
  <si>
    <t xml:space="preserve"> 数量指标</t>
  </si>
  <si>
    <t>质量指标</t>
  </si>
  <si>
    <t>时效指标</t>
  </si>
  <si>
    <t>成本指标</t>
  </si>
  <si>
    <t>经济效益指标</t>
  </si>
  <si>
    <t xml:space="preserve"> 社会效益指标</t>
  </si>
  <si>
    <t>生态效益指标</t>
  </si>
  <si>
    <t>可持续性影响指标</t>
  </si>
  <si>
    <t>社会公众或服务对象满意度指标</t>
  </si>
  <si>
    <t>602001</t>
  </si>
  <si>
    <t>宁乡市道林镇人民政府</t>
  </si>
  <si>
    <t xml:space="preserve"> 镇党委领导本地区经济、政治、文化、社会、生态文明建设等各项工作和基层社会治理；镇政府依法行使政府管理和服务职能</t>
  </si>
  <si>
    <t>改善农村人居环境，强化社会综合治理，强抓基础规范，营造政治生态，强化兜底保障，推进机构改革。</t>
  </si>
  <si>
    <t>年度工作任务完成率100%；预算执行率100%；政府采购执行率100%；整改落实率100%</t>
  </si>
  <si>
    <t>固定资产利用率100%；资金使用合规率100%；项目完工验收率100%</t>
  </si>
  <si>
    <t>支付时间按规定时间完成</t>
  </si>
  <si>
    <t>预算调整率小于等于10%；公用经费控制率小于等于100%；三公经费控制率小于等于100%；人员控制率100%</t>
  </si>
  <si>
    <t>地区生产总值增长7%以上，固定资产投资增长7%以上，社会消费品零售总额增长9%以上，城乡居民人均可支配收入增长7.5%以上，乡域经济综合实力持续增强</t>
  </si>
  <si>
    <t>不断增强人民群众获得感、幸福感、安全感，谱写新时代资福发展新篇章</t>
  </si>
  <si>
    <t>在发展经济的同时，注重生态文明建设，确保在进行项目建设中不产生污染垃圾。</t>
  </si>
  <si>
    <t>坚持绿色发展，长效发展理念，搭建阳光政务平台，推进社会管理体系的长效运行</t>
  </si>
  <si>
    <t>各项工作稳步落实，社会公众或服务对象满意度达95%</t>
  </si>
  <si>
    <t>项目绩效目标表</t>
  </si>
  <si>
    <t>项目名称</t>
  </si>
  <si>
    <t>项目起止时间</t>
  </si>
  <si>
    <t>项目实施单位</t>
  </si>
  <si>
    <t>项目负责人</t>
  </si>
  <si>
    <t>联系电话</t>
  </si>
  <si>
    <t>项目资金申请（万元）</t>
  </si>
  <si>
    <t>项目概况</t>
  </si>
  <si>
    <t>项目实施进度计划</t>
  </si>
  <si>
    <t>项目绩效目标</t>
  </si>
  <si>
    <t>年度绩效指标</t>
  </si>
  <si>
    <t>其他需说明的问题</t>
  </si>
  <si>
    <t>一、预算资金</t>
  </si>
  <si>
    <t>二、自有资金</t>
  </si>
  <si>
    <t>三、其他</t>
  </si>
  <si>
    <t>长期目标</t>
  </si>
  <si>
    <t>年度目标</t>
  </si>
  <si>
    <t>产出指标</t>
  </si>
  <si>
    <t>效益指标</t>
  </si>
  <si>
    <t>数量指标</t>
  </si>
  <si>
    <t>社会效益指标</t>
  </si>
  <si>
    <t>可持续影响指标</t>
  </si>
  <si>
    <t>2021年1月至2021年12月</t>
  </si>
  <si>
    <t>谢勇军</t>
  </si>
  <si>
    <t>13755141418</t>
  </si>
  <si>
    <t>机关修缮、劳务派遣、到村工作经费等</t>
  </si>
  <si>
    <t>按工作计划部署推进</t>
  </si>
  <si>
    <t>资金及时、足量支付到位，确保项目正常开展</t>
  </si>
  <si>
    <t>年度工作任务完成率100%</t>
  </si>
  <si>
    <t>资金使用合规率100%；项目完工验收率100%</t>
  </si>
  <si>
    <t>支付时间按规定时间完成。</t>
  </si>
  <si>
    <t>为确保全乡各项经济指标平稳增长，增强乡域经济综合实力提供条件</t>
  </si>
  <si>
    <t>不断增强人民群众获得感、幸福感、安全感，谱写新时代资福发展新篇章。</t>
  </si>
  <si>
    <t>生态文明建设，保护环境</t>
  </si>
  <si>
    <t>搭建阳光政务平台，推进社会管理体系的长效运行。</t>
  </si>
  <si>
    <t>社会公众或服务对象满意度达95%</t>
  </si>
  <si>
    <t>学校建设</t>
  </si>
  <si>
    <t>教育好下一代，社会持续发展</t>
  </si>
  <si>
    <t>丧葬补助</t>
  </si>
  <si>
    <t>投入持续使用</t>
  </si>
  <si>
    <t>临时救助</t>
  </si>
  <si>
    <t>农村基层工作发展保社会大局稳定</t>
  </si>
  <si>
    <t>污水处理厂工程及运营、黄土复绿工程</t>
  </si>
  <si>
    <t>加强农村环境综合整治</t>
  </si>
  <si>
    <t>产业结构调整</t>
  </si>
  <si>
    <t>加强基础设施建设，保经济发展</t>
  </si>
  <si>
    <t>农村改厕</t>
  </si>
  <si>
    <t>农村公路建设</t>
  </si>
  <si>
    <t>乡村振兴、集体经济发展、村级防疫员补助、重金属治理</t>
  </si>
  <si>
    <t>乡村振兴</t>
  </si>
  <si>
    <t>水利建设</t>
  </si>
  <si>
    <t>水利维修及劳务</t>
  </si>
  <si>
    <t>防汛物资采购及防汛工程建设</t>
  </si>
  <si>
    <t>村级一事一议项目</t>
  </si>
  <si>
    <t>村级转移支付</t>
  </si>
  <si>
    <t>项目支出绩效目标表</t>
  </si>
  <si>
    <t>年度本级预算金额（万元）</t>
  </si>
  <si>
    <t>该项目支出上级资金</t>
  </si>
  <si>
    <t>项目支出实施期</t>
  </si>
  <si>
    <t>实施期绩效目标</t>
  </si>
  <si>
    <t>本年度绩效目标</t>
  </si>
  <si>
    <t>本年度绩效指标</t>
  </si>
  <si>
    <t>实效指标</t>
  </si>
  <si>
    <t>为确保全镇各项经济指标平稳增长，增强乡域经济综合实力提供条件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</si>
</sst>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\-#,##0.00"/>
    <numFmt numFmtId="177" formatCode="#,##0.00_ ;\-#,##0.00;;"/>
    <numFmt numFmtId="178" formatCode="#,##0.00_ "/>
  </numFmts>
  <fonts count="45">
    <font>
      <sz val="10"/>
      <name val="宋体"/>
      <charset val="134"/>
    </font>
    <font>
      <b/>
      <sz val="19"/>
      <color indexed="8"/>
      <name val="宋体"/>
      <charset val="134"/>
    </font>
    <font>
      <sz val="8"/>
      <color indexed="8"/>
      <name val="宋体"/>
      <charset val="134"/>
    </font>
    <font>
      <sz val="9"/>
      <color indexed="8"/>
      <name val="宋体"/>
      <charset val="134"/>
    </font>
    <font>
      <b/>
      <sz val="19"/>
      <color indexed="8"/>
      <name val="Arial"/>
      <charset val="0"/>
    </font>
    <font>
      <sz val="8"/>
      <color indexed="8"/>
      <name val="Arial"/>
      <charset val="0"/>
    </font>
    <font>
      <sz val="9"/>
      <color indexed="8"/>
      <name val="Arial"/>
      <charset val="0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</font>
    <font>
      <sz val="10"/>
      <color indexed="12"/>
      <name val="宋体"/>
      <charset val="134"/>
    </font>
    <font>
      <sz val="7"/>
      <color indexed="8"/>
      <name val="宋体"/>
      <charset val="134"/>
    </font>
    <font>
      <b/>
      <sz val="17"/>
      <color indexed="8"/>
      <name val="宋体"/>
      <charset val="134"/>
    </font>
    <font>
      <sz val="10"/>
      <color indexed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9"/>
      <color indexed="8"/>
      <name val="微软雅黑"/>
      <charset val="134"/>
    </font>
    <font>
      <sz val="10"/>
      <color indexed="17"/>
      <name val="宋体"/>
      <charset val="134"/>
    </font>
    <font>
      <b/>
      <sz val="12"/>
      <color indexed="8"/>
      <name val="宋体"/>
      <charset val="134"/>
    </font>
    <font>
      <sz val="11"/>
      <color rgb="FF333333"/>
      <name val="宋体"/>
      <charset val="134"/>
    </font>
    <font>
      <sz val="8"/>
      <color indexed="8"/>
      <name val="仿宋_GB2312"/>
      <charset val="134"/>
    </font>
    <font>
      <b/>
      <sz val="13"/>
      <color indexed="8"/>
      <name val="宋体"/>
      <charset val="134"/>
    </font>
    <font>
      <u/>
      <sz val="11"/>
      <color indexed="12"/>
      <name val="仿宋_GB2312"/>
      <charset val="134"/>
    </font>
    <font>
      <b/>
      <sz val="18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4" fillId="0" borderId="0" applyFont="0" applyFill="0" applyBorder="0" applyAlignment="0" applyProtection="0"/>
    <xf numFmtId="0" fontId="25" fillId="11" borderId="0" applyNumberFormat="0" applyBorder="0" applyAlignment="0" applyProtection="0">
      <alignment vertical="center"/>
    </xf>
    <xf numFmtId="0" fontId="26" fillId="12" borderId="42" applyNumberFormat="0" applyAlignment="0" applyProtection="0">
      <alignment vertical="center"/>
    </xf>
    <xf numFmtId="44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5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0" fontId="28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16" borderId="43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4" applyNumberFormat="0" applyFill="0" applyAlignment="0" applyProtection="0">
      <alignment vertical="center"/>
    </xf>
    <xf numFmtId="0" fontId="37" fillId="0" borderId="44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2" fillId="0" borderId="45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38" fillId="20" borderId="46" applyNumberFormat="0" applyAlignment="0" applyProtection="0">
      <alignment vertical="center"/>
    </xf>
    <xf numFmtId="0" fontId="39" fillId="20" borderId="42" applyNumberFormat="0" applyAlignment="0" applyProtection="0">
      <alignment vertical="center"/>
    </xf>
    <xf numFmtId="0" fontId="40" fillId="21" borderId="47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41" fillId="0" borderId="48" applyNumberFormat="0" applyFill="0" applyAlignment="0" applyProtection="0">
      <alignment vertical="center"/>
    </xf>
    <xf numFmtId="0" fontId="42" fillId="0" borderId="49" applyNumberFormat="0" applyFill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</cellStyleXfs>
  <cellXfs count="264">
    <xf numFmtId="0" fontId="0" fillId="0" borderId="0" xfId="0"/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righ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2" fillId="3" borderId="1" xfId="0" applyNumberFormat="1" applyFont="1" applyFill="1" applyBorder="1" applyAlignment="1" applyProtection="1">
      <alignment horizontal="left" vertical="center" wrapText="1"/>
    </xf>
    <xf numFmtId="176" fontId="2" fillId="3" borderId="1" xfId="0" applyNumberFormat="1" applyFont="1" applyFill="1" applyBorder="1" applyAlignment="1" applyProtection="1">
      <alignment horizontal="right" vertical="center" wrapText="1"/>
    </xf>
    <xf numFmtId="176" fontId="2" fillId="2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2" borderId="2" xfId="0" applyNumberFormat="1" applyFont="1" applyFill="1" applyBorder="1" applyAlignment="1" applyProtection="1">
      <alignment horizontal="left" vertical="center" wrapText="1"/>
    </xf>
    <xf numFmtId="0" fontId="1" fillId="2" borderId="0" xfId="0" applyNumberFormat="1" applyFont="1" applyFill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/>
    </xf>
    <xf numFmtId="0" fontId="1" fillId="2" borderId="3" xfId="0" applyNumberFormat="1" applyFont="1" applyFill="1" applyBorder="1" applyAlignment="1" applyProtection="1">
      <alignment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176" fontId="2" fillId="4" borderId="2" xfId="0" applyNumberFormat="1" applyFont="1" applyFill="1" applyBorder="1" applyAlignment="1" applyProtection="1">
      <alignment horizontal="right" vertical="center" wrapText="1"/>
    </xf>
    <xf numFmtId="176" fontId="2" fillId="3" borderId="2" xfId="0" applyNumberFormat="1" applyFont="1" applyFill="1" applyBorder="1" applyAlignment="1" applyProtection="1">
      <alignment horizontal="right" vertical="center" wrapText="1"/>
    </xf>
    <xf numFmtId="176" fontId="2" fillId="2" borderId="2" xfId="0" applyNumberFormat="1" applyFont="1" applyFill="1" applyBorder="1" applyAlignment="1" applyProtection="1">
      <alignment horizontal="right" vertical="center" wrapText="1"/>
    </xf>
    <xf numFmtId="0" fontId="4" fillId="2" borderId="0" xfId="0" applyNumberFormat="1" applyFont="1" applyFill="1" applyBorder="1" applyAlignment="1" applyProtection="1">
      <alignment horizontal="center" vertical="center"/>
    </xf>
    <xf numFmtId="0" fontId="2" fillId="2" borderId="0" xfId="0" applyNumberFormat="1" applyFont="1" applyFill="1" applyAlignment="1" applyProtection="1">
      <alignment horizontal="left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right" vertical="center" wrapText="1"/>
    </xf>
    <xf numFmtId="49" fontId="6" fillId="3" borderId="1" xfId="0" applyNumberFormat="1" applyFont="1" applyFill="1" applyBorder="1" applyAlignment="1" applyProtection="1">
      <alignment horizontal="left" vertical="center" wrapText="1"/>
    </xf>
    <xf numFmtId="49" fontId="3" fillId="3" borderId="1" xfId="0" applyNumberFormat="1" applyFont="1" applyFill="1" applyBorder="1" applyAlignment="1" applyProtection="1">
      <alignment horizontal="left" vertical="center" wrapText="1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/>
    <xf numFmtId="0" fontId="2" fillId="2" borderId="3" xfId="0" applyNumberFormat="1" applyFont="1" applyFill="1" applyBorder="1" applyAlignment="1" applyProtection="1">
      <alignment horizontal="left" vertical="center"/>
    </xf>
    <xf numFmtId="0" fontId="2" fillId="5" borderId="3" xfId="0" applyNumberFormat="1" applyFont="1" applyFill="1" applyBorder="1" applyAlignment="1" applyProtection="1">
      <alignment horizontal="left" vertical="center"/>
    </xf>
    <xf numFmtId="0" fontId="3" fillId="2" borderId="3" xfId="0" applyNumberFormat="1" applyFont="1" applyFill="1" applyBorder="1" applyAlignment="1" applyProtection="1">
      <alignment vertical="center"/>
    </xf>
    <xf numFmtId="0" fontId="3" fillId="2" borderId="3" xfId="0" applyNumberFormat="1" applyFont="1" applyFill="1" applyBorder="1" applyAlignment="1" applyProtection="1">
      <alignment horizontal="right" vertical="center"/>
    </xf>
    <xf numFmtId="0" fontId="3" fillId="2" borderId="4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7" xfId="0" applyNumberFormat="1" applyFont="1" applyFill="1" applyBorder="1" applyAlignment="1" applyProtection="1">
      <alignment horizontal="center" vertical="center"/>
    </xf>
    <xf numFmtId="0" fontId="3" fillId="2" borderId="8" xfId="0" applyNumberFormat="1" applyFont="1" applyFill="1" applyBorder="1" applyAlignment="1" applyProtection="1">
      <alignment horizontal="center" vertical="center"/>
    </xf>
    <xf numFmtId="176" fontId="3" fillId="4" borderId="1" xfId="0" applyNumberFormat="1" applyFont="1" applyFill="1" applyBorder="1" applyAlignment="1" applyProtection="1">
      <alignment horizontal="right" vertical="center" wrapText="1"/>
    </xf>
    <xf numFmtId="176" fontId="3" fillId="3" borderId="1" xfId="0" applyNumberFormat="1" applyFont="1" applyFill="1" applyBorder="1" applyAlignment="1" applyProtection="1">
      <alignment horizontal="right" vertical="center" wrapText="1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176" fontId="10" fillId="4" borderId="1" xfId="0" applyNumberFormat="1" applyFont="1" applyFill="1" applyBorder="1" applyAlignment="1" applyProtection="1">
      <alignment horizontal="right" vertical="center" wrapText="1"/>
    </xf>
    <xf numFmtId="49" fontId="2" fillId="0" borderId="9" xfId="0" applyNumberFormat="1" applyFont="1" applyFill="1" applyBorder="1" applyAlignment="1" applyProtection="1">
      <alignment horizontal="left" vertical="center" wrapText="1"/>
    </xf>
    <xf numFmtId="0" fontId="2" fillId="0" borderId="9" xfId="0" applyNumberFormat="1" applyFont="1" applyFill="1" applyBorder="1" applyAlignment="1" applyProtection="1">
      <alignment horizontal="left" vertical="center"/>
    </xf>
    <xf numFmtId="0" fontId="0" fillId="0" borderId="0" xfId="0" applyFont="1" applyFill="1"/>
    <xf numFmtId="0" fontId="0" fillId="0" borderId="0" xfId="0" applyFill="1"/>
    <xf numFmtId="0" fontId="5" fillId="2" borderId="0" xfId="0" applyNumberFormat="1" applyFont="1" applyFill="1" applyBorder="1" applyAlignment="1" applyProtection="1">
      <alignment horizontal="right"/>
    </xf>
    <xf numFmtId="0" fontId="11" fillId="2" borderId="0" xfId="0" applyNumberFormat="1" applyFont="1" applyFill="1" applyBorder="1" applyAlignment="1" applyProtection="1">
      <alignment horizontal="center" vertical="center"/>
    </xf>
    <xf numFmtId="0" fontId="11" fillId="2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horizontal="center"/>
    </xf>
    <xf numFmtId="0" fontId="11" fillId="5" borderId="10" xfId="0" applyNumberFormat="1" applyFont="1" applyFill="1" applyBorder="1" applyAlignment="1" applyProtection="1">
      <alignment vertical="center"/>
    </xf>
    <xf numFmtId="0" fontId="11" fillId="5" borderId="10" xfId="0" applyNumberFormat="1" applyFont="1" applyFill="1" applyBorder="1" applyAlignment="1" applyProtection="1">
      <alignment horizontal="center" vertical="center"/>
    </xf>
    <xf numFmtId="0" fontId="11" fillId="2" borderId="10" xfId="0" applyNumberFormat="1" applyFont="1" applyFill="1" applyBorder="1" applyAlignment="1" applyProtection="1">
      <alignment vertical="center"/>
    </xf>
    <xf numFmtId="0" fontId="3" fillId="2" borderId="10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1" xfId="0" applyNumberFormat="1" applyFont="1" applyFill="1" applyBorder="1" applyAlignment="1" applyProtection="1">
      <alignment horizontal="center" vertical="center"/>
    </xf>
    <xf numFmtId="0" fontId="3" fillId="2" borderId="12" xfId="0" applyNumberFormat="1" applyFont="1" applyFill="1" applyBorder="1" applyAlignment="1" applyProtection="1">
      <alignment horizontal="center" vertical="center" wrapText="1"/>
    </xf>
    <xf numFmtId="0" fontId="3" fillId="2" borderId="13" xfId="0" applyNumberFormat="1" applyFont="1" applyFill="1" applyBorder="1" applyAlignment="1" applyProtection="1">
      <alignment horizontal="center" vertical="center" wrapText="1"/>
    </xf>
    <xf numFmtId="49" fontId="11" fillId="4" borderId="14" xfId="0" applyNumberFormat="1" applyFont="1" applyFill="1" applyBorder="1" applyAlignment="1" applyProtection="1">
      <alignment horizontal="center" vertical="center"/>
    </xf>
    <xf numFmtId="49" fontId="11" fillId="4" borderId="12" xfId="0" applyNumberFormat="1" applyFont="1" applyFill="1" applyBorder="1" applyAlignment="1" applyProtection="1">
      <alignment horizontal="center" vertical="center"/>
    </xf>
    <xf numFmtId="176" fontId="11" fillId="4" borderId="2" xfId="0" applyNumberFormat="1" applyFont="1" applyFill="1" applyBorder="1" applyAlignment="1" applyProtection="1">
      <alignment horizontal="right" vertical="center"/>
    </xf>
    <xf numFmtId="176" fontId="11" fillId="4" borderId="12" xfId="0" applyNumberFormat="1" applyFont="1" applyFill="1" applyBorder="1" applyAlignment="1" applyProtection="1">
      <alignment horizontal="left" vertical="center" wrapText="1"/>
    </xf>
    <xf numFmtId="0" fontId="3" fillId="2" borderId="15" xfId="0" applyNumberFormat="1" applyFont="1" applyFill="1" applyBorder="1" applyAlignment="1" applyProtection="1">
      <alignment horizontal="center" vertical="center"/>
    </xf>
    <xf numFmtId="0" fontId="3" fillId="2" borderId="16" xfId="0" applyNumberFormat="1" applyFont="1" applyFill="1" applyBorder="1" applyAlignment="1" applyProtection="1">
      <alignment horizontal="center" vertical="center" shrinkToFit="1"/>
    </xf>
    <xf numFmtId="176" fontId="11" fillId="4" borderId="2" xfId="0" applyNumberFormat="1" applyFont="1" applyFill="1" applyBorder="1" applyAlignment="1" applyProtection="1">
      <alignment horizontal="left" vertical="center" wrapText="1"/>
    </xf>
    <xf numFmtId="0" fontId="12" fillId="2" borderId="0" xfId="0" applyNumberFormat="1" applyFont="1" applyFill="1" applyBorder="1" applyAlignment="1" applyProtection="1">
      <alignment horizontal="center" vertical="center"/>
    </xf>
    <xf numFmtId="0" fontId="2" fillId="2" borderId="17" xfId="0" applyNumberFormat="1" applyFont="1" applyFill="1" applyBorder="1" applyAlignment="1" applyProtection="1">
      <alignment horizontal="left" vertical="center"/>
    </xf>
    <xf numFmtId="176" fontId="2" fillId="2" borderId="17" xfId="0" applyNumberFormat="1" applyFont="1" applyFill="1" applyBorder="1" applyAlignment="1" applyProtection="1">
      <alignment horizontal="left" vertical="center" shrinkToFit="1"/>
    </xf>
    <xf numFmtId="0" fontId="0" fillId="2" borderId="17" xfId="0" applyNumberFormat="1" applyFont="1" applyFill="1" applyBorder="1" applyAlignment="1" applyProtection="1"/>
    <xf numFmtId="0" fontId="2" fillId="2" borderId="18" xfId="0" applyNumberFormat="1" applyFont="1" applyFill="1" applyBorder="1" applyAlignment="1" applyProtection="1">
      <alignment horizontal="center" vertical="center" shrinkToFit="1"/>
    </xf>
    <xf numFmtId="0" fontId="2" fillId="2" borderId="19" xfId="0" applyNumberFormat="1" applyFont="1" applyFill="1" applyBorder="1" applyAlignment="1" applyProtection="1">
      <alignment horizontal="left" vertical="center" shrinkToFit="1"/>
    </xf>
    <xf numFmtId="0" fontId="2" fillId="2" borderId="19" xfId="0" applyNumberFormat="1" applyFont="1" applyFill="1" applyBorder="1" applyAlignment="1" applyProtection="1">
      <alignment horizontal="center" vertical="center"/>
    </xf>
    <xf numFmtId="0" fontId="2" fillId="2" borderId="20" xfId="0" applyNumberFormat="1" applyFont="1" applyFill="1" applyBorder="1" applyAlignment="1" applyProtection="1">
      <alignment horizontal="center" vertical="center" shrinkToFit="1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2" borderId="21" xfId="0" applyNumberFormat="1" applyFont="1" applyFill="1" applyBorder="1" applyAlignment="1" applyProtection="1">
      <alignment horizontal="center" vertical="center" wrapText="1"/>
    </xf>
    <xf numFmtId="0" fontId="2" fillId="2" borderId="22" xfId="0" applyNumberFormat="1" applyFont="1" applyFill="1" applyBorder="1" applyAlignment="1" applyProtection="1">
      <alignment horizontal="center" vertical="center"/>
    </xf>
    <xf numFmtId="0" fontId="2" fillId="2" borderId="23" xfId="0" applyNumberFormat="1" applyFont="1" applyFill="1" applyBorder="1" applyAlignment="1" applyProtection="1">
      <alignment horizontal="center" vertical="center"/>
    </xf>
    <xf numFmtId="0" fontId="2" fillId="2" borderId="5" xfId="0" applyNumberFormat="1" applyFont="1" applyFill="1" applyBorder="1" applyAlignment="1" applyProtection="1">
      <alignment horizontal="center" vertical="center"/>
    </xf>
    <xf numFmtId="0" fontId="2" fillId="2" borderId="24" xfId="0" applyNumberFormat="1" applyFont="1" applyFill="1" applyBorder="1" applyAlignment="1" applyProtection="1">
      <alignment horizontal="center" vertical="center" shrinkToFi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24" xfId="0" applyNumberFormat="1" applyFont="1" applyFill="1" applyBorder="1" applyAlignment="1" applyProtection="1">
      <alignment horizontal="left" vertical="center" shrinkToFit="1"/>
    </xf>
    <xf numFmtId="0" fontId="3" fillId="2" borderId="2" xfId="0" applyNumberFormat="1" applyFont="1" applyFill="1" applyBorder="1" applyAlignment="1" applyProtection="1">
      <alignment horizontal="left" vertical="center" shrinkToFit="1"/>
    </xf>
    <xf numFmtId="177" fontId="3" fillId="4" borderId="2" xfId="0" applyNumberFormat="1" applyFont="1" applyFill="1" applyBorder="1" applyAlignment="1" applyProtection="1">
      <alignment horizontal="right" vertical="center"/>
    </xf>
    <xf numFmtId="177" fontId="3" fillId="6" borderId="2" xfId="0" applyNumberFormat="1" applyFont="1" applyFill="1" applyBorder="1" applyAlignment="1" applyProtection="1">
      <alignment horizontal="right" vertical="center"/>
    </xf>
    <xf numFmtId="0" fontId="3" fillId="2" borderId="7" xfId="0" applyNumberFormat="1" applyFont="1" applyFill="1" applyBorder="1" applyAlignment="1" applyProtection="1">
      <alignment horizontal="left" vertical="center" shrinkToFit="1"/>
    </xf>
    <xf numFmtId="0" fontId="2" fillId="2" borderId="25" xfId="0" applyNumberFormat="1" applyFont="1" applyFill="1" applyBorder="1" applyAlignment="1" applyProtection="1">
      <alignment horizontal="left" vertical="center" shrinkToFit="1"/>
    </xf>
    <xf numFmtId="0" fontId="13" fillId="2" borderId="26" xfId="0" applyNumberFormat="1" applyFont="1" applyFill="1" applyBorder="1" applyAlignment="1" applyProtection="1">
      <alignment horizontal="left" vertical="center"/>
    </xf>
    <xf numFmtId="177" fontId="3" fillId="7" borderId="2" xfId="0" applyNumberFormat="1" applyFont="1" applyFill="1" applyBorder="1" applyAlignment="1" applyProtection="1">
      <alignment horizontal="right" vertical="center"/>
    </xf>
    <xf numFmtId="0" fontId="2" fillId="2" borderId="27" xfId="0" applyNumberFormat="1" applyFont="1" applyFill="1" applyBorder="1" applyAlignment="1" applyProtection="1">
      <alignment horizontal="left" vertical="center" shrinkToFit="1"/>
    </xf>
    <xf numFmtId="177" fontId="3" fillId="4" borderId="7" xfId="0" applyNumberFormat="1" applyFont="1" applyFill="1" applyBorder="1" applyAlignment="1" applyProtection="1">
      <alignment horizontal="right" vertical="center"/>
    </xf>
    <xf numFmtId="177" fontId="3" fillId="6" borderId="7" xfId="0" applyNumberFormat="1" applyFont="1" applyFill="1" applyBorder="1" applyAlignment="1" applyProtection="1">
      <alignment horizontal="right" vertical="center"/>
    </xf>
    <xf numFmtId="0" fontId="2" fillId="2" borderId="14" xfId="0" applyNumberFormat="1" applyFont="1" applyFill="1" applyBorder="1" applyAlignment="1" applyProtection="1">
      <alignment horizontal="left" vertical="center" shrinkToFit="1"/>
    </xf>
    <xf numFmtId="0" fontId="3" fillId="2" borderId="12" xfId="0" applyNumberFormat="1" applyFont="1" applyFill="1" applyBorder="1" applyAlignment="1" applyProtection="1">
      <alignment horizontal="left" vertical="center" shrinkToFit="1"/>
    </xf>
    <xf numFmtId="177" fontId="3" fillId="4" borderId="12" xfId="0" applyNumberFormat="1" applyFont="1" applyFill="1" applyBorder="1" applyAlignment="1" applyProtection="1">
      <alignment horizontal="right" vertical="center"/>
    </xf>
    <xf numFmtId="0" fontId="2" fillId="2" borderId="28" xfId="0" applyNumberFormat="1" applyFont="1" applyFill="1" applyBorder="1" applyAlignment="1" applyProtection="1">
      <alignment horizontal="left" vertical="center" shrinkToFit="1"/>
    </xf>
    <xf numFmtId="0" fontId="14" fillId="0" borderId="1" xfId="0" applyNumberFormat="1" applyFont="1" applyFill="1" applyBorder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vertical="center"/>
    </xf>
    <xf numFmtId="177" fontId="10" fillId="6" borderId="1" xfId="0" applyNumberFormat="1" applyFont="1" applyFill="1" applyBorder="1" applyAlignment="1" applyProtection="1">
      <alignment horizontal="right" vertical="center"/>
    </xf>
    <xf numFmtId="0" fontId="2" fillId="2" borderId="29" xfId="0" applyNumberFormat="1" applyFont="1" applyFill="1" applyBorder="1" applyAlignment="1" applyProtection="1">
      <alignment horizontal="left" vertical="center" shrinkToFit="1"/>
    </xf>
    <xf numFmtId="0" fontId="3" fillId="2" borderId="30" xfId="0" applyNumberFormat="1" applyFont="1" applyFill="1" applyBorder="1" applyAlignment="1" applyProtection="1">
      <alignment horizontal="left" vertical="center" shrinkToFit="1"/>
    </xf>
    <xf numFmtId="0" fontId="2" fillId="2" borderId="17" xfId="0" applyNumberFormat="1" applyFont="1" applyFill="1" applyBorder="1" applyAlignment="1" applyProtection="1">
      <alignment vertical="center"/>
    </xf>
    <xf numFmtId="177" fontId="3" fillId="2" borderId="2" xfId="0" applyNumberFormat="1" applyFont="1" applyFill="1" applyBorder="1" applyAlignment="1" applyProtection="1">
      <alignment horizontal="right" vertical="center"/>
    </xf>
    <xf numFmtId="177" fontId="3" fillId="2" borderId="7" xfId="0" applyNumberFormat="1" applyFont="1" applyFill="1" applyBorder="1" applyAlignment="1" applyProtection="1">
      <alignment horizontal="right" vertical="center"/>
    </xf>
    <xf numFmtId="177" fontId="15" fillId="8" borderId="1" xfId="0" applyNumberFormat="1" applyFont="1" applyFill="1" applyBorder="1" applyAlignment="1" applyProtection="1">
      <alignment horizontal="right" vertical="center"/>
    </xf>
    <xf numFmtId="177" fontId="10" fillId="2" borderId="1" xfId="0" applyNumberFormat="1" applyFont="1" applyFill="1" applyBorder="1" applyAlignment="1" applyProtection="1">
      <alignment horizontal="right" vertical="center"/>
    </xf>
    <xf numFmtId="177" fontId="16" fillId="4" borderId="2" xfId="0" applyNumberFormat="1" applyFont="1" applyFill="1" applyBorder="1" applyAlignment="1" applyProtection="1">
      <alignment horizontal="right" vertical="center"/>
    </xf>
    <xf numFmtId="0" fontId="2" fillId="2" borderId="17" xfId="0" applyNumberFormat="1" applyFont="1" applyFill="1" applyBorder="1" applyAlignment="1" applyProtection="1">
      <alignment horizontal="right" vertical="center"/>
    </xf>
    <xf numFmtId="0" fontId="2" fillId="2" borderId="31" xfId="0" applyNumberFormat="1" applyFont="1" applyFill="1" applyBorder="1" applyAlignment="1" applyProtection="1">
      <alignment horizontal="center" vertical="center"/>
    </xf>
    <xf numFmtId="0" fontId="2" fillId="2" borderId="32" xfId="0" applyNumberFormat="1" applyFont="1" applyFill="1" applyBorder="1" applyAlignment="1" applyProtection="1">
      <alignment horizontal="center" vertical="center"/>
    </xf>
    <xf numFmtId="177" fontId="17" fillId="4" borderId="1" xfId="0" applyNumberFormat="1" applyFont="1" applyFill="1" applyBorder="1" applyAlignment="1" applyProtection="1">
      <alignment horizontal="right" vertical="center"/>
    </xf>
    <xf numFmtId="0" fontId="2" fillId="2" borderId="22" xfId="0" applyNumberFormat="1" applyFont="1" applyFill="1" applyBorder="1" applyAlignment="1" applyProtection="1">
      <alignment horizontal="center" vertical="center" wrapText="1"/>
    </xf>
    <xf numFmtId="0" fontId="2" fillId="2" borderId="23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12" fillId="2" borderId="0" xfId="0" applyNumberFormat="1" applyFont="1" applyFill="1" applyBorder="1" applyAlignment="1" applyProtection="1">
      <alignment vertical="center"/>
    </xf>
    <xf numFmtId="0" fontId="2" fillId="2" borderId="33" xfId="0" applyNumberFormat="1" applyFont="1" applyFill="1" applyBorder="1" applyAlignment="1" applyProtection="1">
      <alignment horizontal="center" vertical="center"/>
    </xf>
    <xf numFmtId="0" fontId="0" fillId="2" borderId="0" xfId="0" applyNumberFormat="1" applyFont="1" applyFill="1" applyBorder="1" applyAlignment="1" applyProtection="1"/>
    <xf numFmtId="0" fontId="0" fillId="2" borderId="0" xfId="0" applyNumberFormat="1" applyFont="1" applyFill="1" applyBorder="1" applyAlignment="1" applyProtection="1">
      <alignment horizontal="right" vertical="center"/>
    </xf>
    <xf numFmtId="0" fontId="0" fillId="2" borderId="17" xfId="0" applyNumberFormat="1" applyFont="1" applyFill="1" applyBorder="1" applyAlignment="1" applyProtection="1">
      <alignment horizontal="right" vertical="center"/>
    </xf>
    <xf numFmtId="0" fontId="13" fillId="2" borderId="17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alignment horizontal="right" vertical="center"/>
    </xf>
    <xf numFmtId="0" fontId="0" fillId="0" borderId="0" xfId="0" applyFont="1"/>
    <xf numFmtId="0" fontId="3" fillId="2" borderId="17" xfId="0" applyNumberFormat="1" applyFont="1" applyFill="1" applyBorder="1" applyAlignment="1" applyProtection="1">
      <alignment horizontal="left" shrinkToFit="1"/>
    </xf>
    <xf numFmtId="0" fontId="3" fillId="0" borderId="17" xfId="0" applyNumberFormat="1" applyFont="1" applyFill="1" applyBorder="1" applyAlignment="1" applyProtection="1">
      <alignment horizontal="left" vertical="center" shrinkToFit="1"/>
    </xf>
    <xf numFmtId="0" fontId="3" fillId="2" borderId="17" xfId="0" applyNumberFormat="1" applyFont="1" applyFill="1" applyBorder="1" applyAlignment="1" applyProtection="1">
      <alignment horizontal="center" vertical="center" wrapText="1"/>
    </xf>
    <xf numFmtId="0" fontId="3" fillId="2" borderId="19" xfId="0" applyNumberFormat="1" applyFont="1" applyFill="1" applyBorder="1" applyAlignment="1" applyProtection="1">
      <alignment horizontal="left" vertical="center" shrinkToFit="1"/>
    </xf>
    <xf numFmtId="0" fontId="3" fillId="2" borderId="19" xfId="0" applyNumberFormat="1" applyFont="1" applyFill="1" applyBorder="1" applyAlignment="1" applyProtection="1">
      <alignment horizontal="center" vertical="center" shrinkToFit="1"/>
    </xf>
    <xf numFmtId="0" fontId="3" fillId="9" borderId="19" xfId="0" applyNumberFormat="1" applyFont="1" applyFill="1" applyBorder="1" applyAlignment="1" applyProtection="1">
      <alignment horizontal="center" vertical="center" shrinkToFit="1"/>
    </xf>
    <xf numFmtId="0" fontId="3" fillId="2" borderId="2" xfId="0" applyNumberFormat="1" applyFont="1" applyFill="1" applyBorder="1" applyAlignment="1" applyProtection="1">
      <alignment horizontal="center" vertical="center" shrinkToFit="1"/>
    </xf>
    <xf numFmtId="0" fontId="2" fillId="9" borderId="24" xfId="0" applyNumberFormat="1" applyFont="1" applyFill="1" applyBorder="1" applyAlignment="1" applyProtection="1">
      <alignment horizontal="left" vertical="center" shrinkToFit="1"/>
    </xf>
    <xf numFmtId="177" fontId="2" fillId="4" borderId="2" xfId="0" applyNumberFormat="1" applyFont="1" applyFill="1" applyBorder="1" applyAlignment="1" applyProtection="1">
      <alignment horizontal="left" vertical="center" shrinkToFit="1"/>
    </xf>
    <xf numFmtId="177" fontId="2" fillId="2" borderId="2" xfId="0" applyNumberFormat="1" applyFont="1" applyFill="1" applyBorder="1" applyAlignment="1" applyProtection="1">
      <alignment horizontal="left" vertical="center" shrinkToFit="1"/>
    </xf>
    <xf numFmtId="0" fontId="14" fillId="5" borderId="1" xfId="0" applyNumberFormat="1" applyFont="1" applyFill="1" applyBorder="1" applyAlignment="1" applyProtection="1">
      <alignment horizontal="left" vertical="center" wrapText="1"/>
    </xf>
    <xf numFmtId="0" fontId="15" fillId="5" borderId="26" xfId="0" applyNumberFormat="1" applyFont="1" applyFill="1" applyBorder="1" applyAlignment="1" applyProtection="1">
      <alignment horizontal="left" vertical="center" wrapText="1"/>
    </xf>
    <xf numFmtId="177" fontId="2" fillId="4" borderId="7" xfId="0" applyNumberFormat="1" applyFont="1" applyFill="1" applyBorder="1" applyAlignment="1" applyProtection="1">
      <alignment horizontal="left" vertical="center" shrinkToFit="1"/>
    </xf>
    <xf numFmtId="177" fontId="2" fillId="2" borderId="7" xfId="0" applyNumberFormat="1" applyFont="1" applyFill="1" applyBorder="1" applyAlignment="1" applyProtection="1">
      <alignment horizontal="left" vertical="center" shrinkToFit="1"/>
    </xf>
    <xf numFmtId="177" fontId="2" fillId="4" borderId="12" xfId="0" applyNumberFormat="1" applyFont="1" applyFill="1" applyBorder="1" applyAlignment="1" applyProtection="1">
      <alignment horizontal="left" vertical="center" shrinkToFit="1"/>
    </xf>
    <xf numFmtId="177" fontId="2" fillId="2" borderId="12" xfId="0" applyNumberFormat="1" applyFont="1" applyFill="1" applyBorder="1" applyAlignment="1" applyProtection="1">
      <alignment horizontal="left" vertical="center" shrinkToFit="1"/>
    </xf>
    <xf numFmtId="0" fontId="2" fillId="2" borderId="17" xfId="0" applyNumberFormat="1" applyFont="1" applyFill="1" applyBorder="1" applyAlignment="1" applyProtection="1">
      <alignment horizontal="right"/>
    </xf>
    <xf numFmtId="0" fontId="3" fillId="2" borderId="34" xfId="0" applyNumberFormat="1" applyFont="1" applyFill="1" applyBorder="1" applyAlignment="1" applyProtection="1">
      <alignment horizontal="center" vertical="center" shrinkToFit="1"/>
    </xf>
    <xf numFmtId="0" fontId="3" fillId="2" borderId="35" xfId="0" applyNumberFormat="1" applyFont="1" applyFill="1" applyBorder="1" applyAlignment="1" applyProtection="1">
      <alignment horizontal="center" vertical="center" shrinkToFit="1"/>
    </xf>
    <xf numFmtId="0" fontId="0" fillId="10" borderId="0" xfId="0" applyFill="1"/>
    <xf numFmtId="0" fontId="0" fillId="10" borderId="0" xfId="0" applyFont="1" applyFill="1"/>
    <xf numFmtId="0" fontId="14" fillId="5" borderId="1" xfId="0" applyNumberFormat="1" applyFont="1" applyFill="1" applyBorder="1" applyAlignment="1" applyProtection="1">
      <alignment horizontal="left" vertical="center" shrinkToFit="1"/>
    </xf>
    <xf numFmtId="0" fontId="3" fillId="2" borderId="26" xfId="0" applyNumberFormat="1" applyFont="1" applyFill="1" applyBorder="1" applyAlignment="1" applyProtection="1">
      <alignment horizontal="left" vertical="center" shrinkToFit="1"/>
    </xf>
    <xf numFmtId="0" fontId="0" fillId="2" borderId="1" xfId="0" applyNumberFormat="1" applyFont="1" applyFill="1" applyBorder="1" applyAlignment="1" applyProtection="1">
      <alignment horizontal="left" vertical="center"/>
    </xf>
    <xf numFmtId="0" fontId="0" fillId="2" borderId="1" xfId="0" applyNumberFormat="1" applyFont="1" applyFill="1" applyBorder="1" applyAlignment="1" applyProtection="1">
      <alignment vertical="center"/>
    </xf>
    <xf numFmtId="176" fontId="15" fillId="4" borderId="1" xfId="0" applyNumberFormat="1" applyFont="1" applyFill="1" applyBorder="1" applyAlignment="1" applyProtection="1">
      <alignment horizontal="left" vertical="center"/>
    </xf>
    <xf numFmtId="176" fontId="0" fillId="4" borderId="1" xfId="0" applyNumberFormat="1" applyFont="1" applyFill="1" applyBorder="1" applyAlignment="1" applyProtection="1">
      <alignment horizontal="left" vertical="center"/>
    </xf>
    <xf numFmtId="0" fontId="14" fillId="5" borderId="1" xfId="0" applyNumberFormat="1" applyFont="1" applyFill="1" applyBorder="1" applyAlignment="1" applyProtection="1">
      <alignment horizontal="left" vertical="center"/>
    </xf>
    <xf numFmtId="176" fontId="17" fillId="4" borderId="1" xfId="0" applyNumberFormat="1" applyFont="1" applyFill="1" applyBorder="1" applyAlignment="1" applyProtection="1">
      <alignment horizontal="left" vertical="center"/>
    </xf>
    <xf numFmtId="176" fontId="10" fillId="2" borderId="1" xfId="0" applyNumberFormat="1" applyFont="1" applyFill="1" applyBorder="1" applyAlignment="1" applyProtection="1">
      <alignment horizontal="left" vertical="center"/>
    </xf>
    <xf numFmtId="0" fontId="15" fillId="5" borderId="14" xfId="0" applyNumberFormat="1" applyFont="1" applyFill="1" applyBorder="1" applyAlignment="1" applyProtection="1">
      <alignment horizontal="left" vertical="center" shrinkToFit="1"/>
    </xf>
    <xf numFmtId="0" fontId="15" fillId="5" borderId="12" xfId="0" applyNumberFormat="1" applyFont="1" applyFill="1" applyBorder="1" applyAlignment="1" applyProtection="1">
      <alignment horizontal="left" vertical="center" shrinkToFit="1"/>
    </xf>
    <xf numFmtId="0" fontId="2" fillId="4" borderId="2" xfId="0" applyNumberFormat="1" applyFont="1" applyFill="1" applyBorder="1" applyAlignment="1" applyProtection="1">
      <alignment horizontal="left" vertical="center" shrinkToFit="1"/>
    </xf>
    <xf numFmtId="0" fontId="2" fillId="2" borderId="2" xfId="0" applyNumberFormat="1" applyFont="1" applyFill="1" applyBorder="1" applyAlignment="1" applyProtection="1">
      <alignment horizontal="left" vertical="center" shrinkToFit="1"/>
    </xf>
    <xf numFmtId="178" fontId="2" fillId="8" borderId="2" xfId="0" applyNumberFormat="1" applyFont="1" applyFill="1" applyBorder="1" applyAlignment="1" applyProtection="1">
      <alignment horizontal="left" vertical="center" shrinkToFit="1"/>
    </xf>
    <xf numFmtId="0" fontId="2" fillId="4" borderId="7" xfId="0" applyNumberFormat="1" applyFont="1" applyFill="1" applyBorder="1" applyAlignment="1" applyProtection="1">
      <alignment horizontal="left" vertical="center" shrinkToFit="1"/>
    </xf>
    <xf numFmtId="0" fontId="2" fillId="2" borderId="7" xfId="0" applyNumberFormat="1" applyFont="1" applyFill="1" applyBorder="1" applyAlignment="1" applyProtection="1">
      <alignment horizontal="left" vertical="center" shrinkToFit="1"/>
    </xf>
    <xf numFmtId="0" fontId="15" fillId="5" borderId="1" xfId="0" applyNumberFormat="1" applyFont="1" applyFill="1" applyBorder="1" applyAlignment="1" applyProtection="1">
      <alignment vertical="center"/>
    </xf>
    <xf numFmtId="0" fontId="14" fillId="5" borderId="1" xfId="0" applyNumberFormat="1" applyFont="1" applyFill="1" applyBorder="1" applyAlignment="1" applyProtection="1">
      <alignment vertical="center"/>
    </xf>
    <xf numFmtId="0" fontId="18" fillId="2" borderId="15" xfId="0" applyNumberFormat="1" applyFont="1" applyFill="1" applyBorder="1" applyAlignment="1" applyProtection="1">
      <alignment horizontal="left" vertical="center" shrinkToFit="1"/>
    </xf>
    <xf numFmtId="0" fontId="3" fillId="2" borderId="16" xfId="0" applyNumberFormat="1" applyFont="1" applyFill="1" applyBorder="1" applyAlignment="1" applyProtection="1">
      <alignment horizontal="left" vertical="center" shrinkToFit="1"/>
    </xf>
    <xf numFmtId="0" fontId="19" fillId="0" borderId="0" xfId="0" applyFont="1"/>
    <xf numFmtId="176" fontId="10" fillId="4" borderId="1" xfId="0" applyNumberFormat="1" applyFont="1" applyFill="1" applyBorder="1" applyAlignment="1" applyProtection="1">
      <alignment horizontal="left" vertical="center"/>
    </xf>
    <xf numFmtId="0" fontId="3" fillId="2" borderId="10" xfId="0" applyNumberFormat="1" applyFont="1" applyFill="1" applyBorder="1" applyAlignment="1" applyProtection="1">
      <alignment horizontal="left" vertical="center"/>
    </xf>
    <xf numFmtId="0" fontId="3" fillId="2" borderId="10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shrinkToFit="1"/>
    </xf>
    <xf numFmtId="0" fontId="3" fillId="2" borderId="1" xfId="0" applyNumberFormat="1" applyFont="1" applyFill="1" applyBorder="1" applyAlignment="1" applyProtection="1">
      <alignment horizontal="center" vertical="center" shrinkToFi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3" fillId="2" borderId="12" xfId="0" applyNumberFormat="1" applyFont="1" applyFill="1" applyBorder="1" applyAlignment="1" applyProtection="1">
      <alignment horizontal="left" vertical="center" wrapText="1"/>
    </xf>
    <xf numFmtId="177" fontId="2" fillId="4" borderId="12" xfId="0" applyNumberFormat="1" applyFont="1" applyFill="1" applyBorder="1" applyAlignment="1" applyProtection="1">
      <alignment horizontal="right" vertical="center"/>
    </xf>
    <xf numFmtId="177" fontId="2" fillId="2" borderId="12" xfId="0" applyNumberFormat="1" applyFont="1" applyFill="1" applyBorder="1" applyAlignment="1" applyProtection="1">
      <alignment horizontal="right" vertical="center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177" fontId="2" fillId="4" borderId="2" xfId="0" applyNumberFormat="1" applyFont="1" applyFill="1" applyBorder="1" applyAlignment="1" applyProtection="1">
      <alignment horizontal="right" vertical="center"/>
    </xf>
    <xf numFmtId="177" fontId="2" fillId="2" borderId="2" xfId="0" applyNumberFormat="1" applyFont="1" applyFill="1" applyBorder="1" applyAlignment="1" applyProtection="1">
      <alignment horizontal="right" vertical="center"/>
    </xf>
    <xf numFmtId="0" fontId="3" fillId="2" borderId="7" xfId="0" applyNumberFormat="1" applyFont="1" applyFill="1" applyBorder="1" applyAlignment="1" applyProtection="1">
      <alignment horizontal="left" vertical="center" wrapText="1"/>
    </xf>
    <xf numFmtId="177" fontId="2" fillId="4" borderId="7" xfId="0" applyNumberFormat="1" applyFont="1" applyFill="1" applyBorder="1" applyAlignment="1" applyProtection="1">
      <alignment horizontal="right" vertical="center"/>
    </xf>
    <xf numFmtId="177" fontId="2" fillId="2" borderId="7" xfId="0" applyNumberFormat="1" applyFont="1" applyFill="1" applyBorder="1" applyAlignment="1" applyProtection="1">
      <alignment horizontal="right" vertical="center"/>
    </xf>
    <xf numFmtId="0" fontId="15" fillId="5" borderId="1" xfId="0" applyNumberFormat="1" applyFont="1" applyFill="1" applyBorder="1" applyAlignment="1" applyProtection="1">
      <alignment horizontal="left" vertical="center" wrapText="1"/>
    </xf>
    <xf numFmtId="176" fontId="10" fillId="4" borderId="1" xfId="0" applyNumberFormat="1" applyFont="1" applyFill="1" applyBorder="1" applyAlignment="1" applyProtection="1">
      <alignment horizontal="right" vertical="center"/>
    </xf>
    <xf numFmtId="176" fontId="17" fillId="4" borderId="1" xfId="0" applyNumberFormat="1" applyFont="1" applyFill="1" applyBorder="1" applyAlignment="1" applyProtection="1">
      <alignment horizontal="right" vertical="center"/>
    </xf>
    <xf numFmtId="176" fontId="10" fillId="2" borderId="1" xfId="0" applyNumberFormat="1" applyFont="1" applyFill="1" applyBorder="1" applyAlignment="1" applyProtection="1">
      <alignment horizontal="right" vertical="center"/>
    </xf>
    <xf numFmtId="0" fontId="2" fillId="2" borderId="15" xfId="0" applyNumberFormat="1" applyFont="1" applyFill="1" applyBorder="1" applyAlignment="1" applyProtection="1">
      <alignment horizontal="left" vertical="center" shrinkToFit="1"/>
    </xf>
    <xf numFmtId="0" fontId="2" fillId="2" borderId="10" xfId="0" applyNumberFormat="1" applyFont="1" applyFill="1" applyBorder="1" applyAlignment="1" applyProtection="1">
      <alignment horizontal="right" vertical="center"/>
    </xf>
    <xf numFmtId="0" fontId="20" fillId="2" borderId="1" xfId="0" applyNumberFormat="1" applyFont="1" applyFill="1" applyBorder="1" applyAlignment="1" applyProtection="1">
      <alignment horizontal="center" vertical="center" wrapText="1"/>
    </xf>
    <xf numFmtId="177" fontId="2" fillId="2" borderId="36" xfId="0" applyNumberFormat="1" applyFont="1" applyFill="1" applyBorder="1" applyAlignment="1" applyProtection="1">
      <alignment horizontal="right" vertical="center"/>
    </xf>
    <xf numFmtId="177" fontId="2" fillId="2" borderId="35" xfId="0" applyNumberFormat="1" applyFont="1" applyFill="1" applyBorder="1" applyAlignment="1" applyProtection="1">
      <alignment horizontal="right" vertical="center"/>
    </xf>
    <xf numFmtId="177" fontId="2" fillId="2" borderId="37" xfId="0" applyNumberFormat="1" applyFont="1" applyFill="1" applyBorder="1" applyAlignment="1" applyProtection="1">
      <alignment horizontal="right" vertical="center"/>
    </xf>
    <xf numFmtId="178" fontId="2" fillId="4" borderId="12" xfId="0" applyNumberFormat="1" applyFont="1" applyFill="1" applyBorder="1" applyAlignment="1" applyProtection="1">
      <alignment horizontal="right" vertical="center"/>
    </xf>
    <xf numFmtId="178" fontId="2" fillId="2" borderId="12" xfId="0" applyNumberFormat="1" applyFont="1" applyFill="1" applyBorder="1" applyAlignment="1" applyProtection="1">
      <alignment horizontal="right" vertical="center"/>
    </xf>
    <xf numFmtId="178" fontId="2" fillId="4" borderId="2" xfId="0" applyNumberFormat="1" applyFont="1" applyFill="1" applyBorder="1" applyAlignment="1" applyProtection="1">
      <alignment horizontal="right" vertical="center"/>
    </xf>
    <xf numFmtId="178" fontId="2" fillId="2" borderId="2" xfId="0" applyNumberFormat="1" applyFont="1" applyFill="1" applyBorder="1" applyAlignment="1" applyProtection="1">
      <alignment horizontal="right" vertical="center"/>
    </xf>
    <xf numFmtId="178" fontId="2" fillId="4" borderId="7" xfId="0" applyNumberFormat="1" applyFont="1" applyFill="1" applyBorder="1" applyAlignment="1" applyProtection="1">
      <alignment horizontal="right" vertical="center"/>
    </xf>
    <xf numFmtId="178" fontId="2" fillId="2" borderId="7" xfId="0" applyNumberFormat="1" applyFont="1" applyFill="1" applyBorder="1" applyAlignment="1" applyProtection="1">
      <alignment horizontal="right" vertical="center"/>
    </xf>
    <xf numFmtId="0" fontId="3" fillId="5" borderId="1" xfId="0" applyNumberFormat="1" applyFont="1" applyFill="1" applyBorder="1" applyAlignment="1" applyProtection="1">
      <alignment horizontal="left" vertical="center" wrapText="1"/>
    </xf>
    <xf numFmtId="178" fontId="10" fillId="4" borderId="1" xfId="0" applyNumberFormat="1" applyFont="1" applyFill="1" applyBorder="1" applyAlignment="1" applyProtection="1">
      <alignment horizontal="right" vertical="center"/>
    </xf>
    <xf numFmtId="178" fontId="17" fillId="4" borderId="1" xfId="0" applyNumberFormat="1" applyFont="1" applyFill="1" applyBorder="1" applyAlignment="1" applyProtection="1">
      <alignment horizontal="right" vertical="center"/>
    </xf>
    <xf numFmtId="178" fontId="10" fillId="2" borderId="1" xfId="0" applyNumberFormat="1" applyFont="1" applyFill="1" applyBorder="1" applyAlignment="1" applyProtection="1">
      <alignment horizontal="right" vertical="center"/>
    </xf>
    <xf numFmtId="178" fontId="2" fillId="2" borderId="36" xfId="0" applyNumberFormat="1" applyFont="1" applyFill="1" applyBorder="1" applyAlignment="1" applyProtection="1">
      <alignment horizontal="right" vertical="center"/>
    </xf>
    <xf numFmtId="178" fontId="2" fillId="2" borderId="35" xfId="0" applyNumberFormat="1" applyFont="1" applyFill="1" applyBorder="1" applyAlignment="1" applyProtection="1">
      <alignment horizontal="right" vertical="center"/>
    </xf>
    <xf numFmtId="178" fontId="2" fillId="2" borderId="37" xfId="0" applyNumberFormat="1" applyFont="1" applyFill="1" applyBorder="1" applyAlignment="1" applyProtection="1">
      <alignment horizontal="right" vertical="center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21" fillId="2" borderId="0" xfId="0" applyNumberFormat="1" applyFont="1" applyFill="1" applyBorder="1" applyAlignment="1" applyProtection="1">
      <alignment horizontal="center" vertical="center" wrapText="1"/>
    </xf>
    <xf numFmtId="0" fontId="0" fillId="5" borderId="3" xfId="0" applyNumberFormat="1" applyFont="1" applyFill="1" applyBorder="1" applyAlignment="1" applyProtection="1"/>
    <xf numFmtId="0" fontId="3" fillId="5" borderId="3" xfId="0" applyNumberFormat="1" applyFont="1" applyFill="1" applyBorder="1" applyAlignment="1" applyProtection="1">
      <alignment horizontal="left" vertical="center"/>
    </xf>
    <xf numFmtId="0" fontId="3" fillId="2" borderId="3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/>
    </xf>
    <xf numFmtId="0" fontId="3" fillId="2" borderId="22" xfId="0" applyNumberFormat="1" applyFont="1" applyFill="1" applyBorder="1" applyAlignment="1" applyProtection="1">
      <alignment horizontal="center" vertical="center" wrapText="1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shrinkToFit="1"/>
    </xf>
    <xf numFmtId="0" fontId="22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left" vertical="center"/>
    </xf>
    <xf numFmtId="177" fontId="3" fillId="4" borderId="2" xfId="0" applyNumberFormat="1" applyFont="1" applyFill="1" applyBorder="1" applyAlignment="1" applyProtection="1">
      <alignment horizontal="right" vertical="center" wrapText="1"/>
    </xf>
    <xf numFmtId="177" fontId="3" fillId="4" borderId="5" xfId="0" applyNumberFormat="1" applyFont="1" applyFill="1" applyBorder="1" applyAlignment="1" applyProtection="1">
      <alignment horizontal="right" vertical="center" wrapText="1"/>
    </xf>
    <xf numFmtId="177" fontId="3" fillId="2" borderId="2" xfId="0" applyNumberFormat="1" applyFont="1" applyFill="1" applyBorder="1" applyAlignment="1" applyProtection="1">
      <alignment horizontal="right" vertical="center" wrapText="1"/>
    </xf>
    <xf numFmtId="177" fontId="3" fillId="2" borderId="5" xfId="0" applyNumberFormat="1" applyFont="1" applyFill="1" applyBorder="1" applyAlignment="1" applyProtection="1">
      <alignment horizontal="right" vertical="center" wrapText="1"/>
    </xf>
    <xf numFmtId="0" fontId="3" fillId="4" borderId="2" xfId="0" applyNumberFormat="1" applyFont="1" applyFill="1" applyBorder="1" applyAlignment="1" applyProtection="1">
      <alignment horizontal="right" vertical="center"/>
    </xf>
    <xf numFmtId="0" fontId="3" fillId="2" borderId="2" xfId="0" applyNumberFormat="1" applyFont="1" applyFill="1" applyBorder="1" applyAlignment="1" applyProtection="1">
      <alignment horizontal="right" vertical="center"/>
    </xf>
    <xf numFmtId="0" fontId="3" fillId="2" borderId="5" xfId="0" applyNumberFormat="1" applyFont="1" applyFill="1" applyBorder="1" applyAlignment="1" applyProtection="1">
      <alignment horizontal="right" vertical="center"/>
    </xf>
    <xf numFmtId="0" fontId="0" fillId="2" borderId="0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right" vertical="center"/>
    </xf>
    <xf numFmtId="0" fontId="23" fillId="2" borderId="0" xfId="0" applyNumberFormat="1" applyFont="1" applyFill="1" applyBorder="1" applyAlignment="1" applyProtection="1">
      <alignment horizontal="center" vertical="center"/>
    </xf>
    <xf numFmtId="0" fontId="3" fillId="2" borderId="17" xfId="0" applyNumberFormat="1" applyFont="1" applyFill="1" applyBorder="1" applyAlignment="1" applyProtection="1">
      <alignment horizontal="center" vertical="center"/>
    </xf>
    <xf numFmtId="176" fontId="3" fillId="2" borderId="17" xfId="0" applyNumberFormat="1" applyFont="1" applyFill="1" applyBorder="1" applyAlignment="1" applyProtection="1">
      <alignment horizontal="left" vertical="center" wrapText="1"/>
    </xf>
    <xf numFmtId="0" fontId="3" fillId="2" borderId="17" xfId="0" applyNumberFormat="1" applyFont="1" applyFill="1" applyBorder="1" applyAlignment="1" applyProtection="1">
      <alignment horizontal="left" vertical="center"/>
    </xf>
    <xf numFmtId="0" fontId="3" fillId="2" borderId="17" xfId="0" applyNumberFormat="1" applyFont="1" applyFill="1" applyBorder="1" applyAlignment="1" applyProtection="1">
      <alignment vertical="center"/>
    </xf>
    <xf numFmtId="0" fontId="2" fillId="2" borderId="18" xfId="0" applyNumberFormat="1" applyFont="1" applyFill="1" applyBorder="1" applyAlignment="1" applyProtection="1">
      <alignment horizontal="center" vertical="center" wrapText="1"/>
    </xf>
    <xf numFmtId="0" fontId="2" fillId="2" borderId="19" xfId="0" applyNumberFormat="1" applyFont="1" applyFill="1" applyBorder="1" applyAlignment="1" applyProtection="1">
      <alignment horizontal="center" vertical="center" wrapText="1"/>
    </xf>
    <xf numFmtId="0" fontId="2" fillId="2" borderId="34" xfId="0" applyNumberFormat="1" applyFont="1" applyFill="1" applyBorder="1" applyAlignment="1" applyProtection="1">
      <alignment horizontal="center" vertical="center" wrapText="1"/>
    </xf>
    <xf numFmtId="0" fontId="2" fillId="2" borderId="24" xfId="0" applyNumberFormat="1" applyFont="1" applyFill="1" applyBorder="1" applyAlignment="1" applyProtection="1">
      <alignment horizontal="center" vertical="center" wrapText="1"/>
    </xf>
    <xf numFmtId="0" fontId="2" fillId="2" borderId="35" xfId="0" applyNumberFormat="1" applyFont="1" applyFill="1" applyBorder="1" applyAlignment="1" applyProtection="1">
      <alignment horizontal="center" vertical="center" wrapText="1"/>
    </xf>
    <xf numFmtId="0" fontId="2" fillId="2" borderId="24" xfId="0" applyNumberFormat="1" applyFont="1" applyFill="1" applyBorder="1" applyAlignment="1" applyProtection="1">
      <alignment vertical="center"/>
    </xf>
    <xf numFmtId="177" fontId="2" fillId="4" borderId="2" xfId="0" applyNumberFormat="1" applyFont="1" applyFill="1" applyBorder="1" applyAlignment="1" applyProtection="1">
      <alignment horizontal="right" vertical="center" shrinkToFit="1"/>
    </xf>
    <xf numFmtId="177" fontId="2" fillId="4" borderId="35" xfId="0" applyNumberFormat="1" applyFont="1" applyFill="1" applyBorder="1" applyAlignment="1" applyProtection="1">
      <alignment horizontal="right" vertical="center" shrinkToFit="1"/>
    </xf>
    <xf numFmtId="0" fontId="3" fillId="2" borderId="24" xfId="0" applyNumberFormat="1" applyFont="1" applyFill="1" applyBorder="1" applyAlignment="1" applyProtection="1">
      <alignment horizontal="left" vertical="center" wrapText="1"/>
    </xf>
    <xf numFmtId="0" fontId="3" fillId="2" borderId="24" xfId="0" applyNumberFormat="1" applyFont="1" applyFill="1" applyBorder="1" applyAlignment="1" applyProtection="1">
      <alignment horizontal="left" vertical="center"/>
    </xf>
    <xf numFmtId="177" fontId="2" fillId="2" borderId="2" xfId="0" applyNumberFormat="1" applyFont="1" applyFill="1" applyBorder="1" applyAlignment="1" applyProtection="1">
      <alignment horizontal="right" vertical="center" shrinkToFit="1"/>
    </xf>
    <xf numFmtId="177" fontId="2" fillId="2" borderId="35" xfId="0" applyNumberFormat="1" applyFont="1" applyFill="1" applyBorder="1" applyAlignment="1" applyProtection="1">
      <alignment horizontal="right" vertical="center" shrinkToFit="1"/>
    </xf>
    <xf numFmtId="0" fontId="3" fillId="2" borderId="28" xfId="0" applyNumberFormat="1" applyFont="1" applyFill="1" applyBorder="1" applyAlignment="1" applyProtection="1">
      <alignment horizontal="left" vertical="center" wrapText="1"/>
    </xf>
    <xf numFmtId="177" fontId="2" fillId="2" borderId="7" xfId="0" applyNumberFormat="1" applyFont="1" applyFill="1" applyBorder="1" applyAlignment="1" applyProtection="1">
      <alignment horizontal="right" vertical="center" shrinkToFit="1"/>
    </xf>
    <xf numFmtId="177" fontId="2" fillId="4" borderId="7" xfId="0" applyNumberFormat="1" applyFont="1" applyFill="1" applyBorder="1" applyAlignment="1" applyProtection="1">
      <alignment horizontal="right" vertical="center" shrinkToFit="1"/>
    </xf>
    <xf numFmtId="177" fontId="2" fillId="2" borderId="37" xfId="0" applyNumberFormat="1" applyFont="1" applyFill="1" applyBorder="1" applyAlignment="1" applyProtection="1">
      <alignment horizontal="right" vertical="center" shrinkToFit="1"/>
    </xf>
    <xf numFmtId="0" fontId="0" fillId="2" borderId="1" xfId="0" applyNumberFormat="1" applyFont="1" applyFill="1" applyBorder="1" applyAlignment="1" applyProtection="1">
      <alignment horizontal="left" vertical="center" wrapText="1"/>
    </xf>
    <xf numFmtId="176" fontId="10" fillId="2" borderId="1" xfId="0" applyNumberFormat="1" applyFont="1" applyFill="1" applyBorder="1" applyAlignment="1" applyProtection="1">
      <alignment horizontal="right" vertical="center" wrapText="1"/>
    </xf>
    <xf numFmtId="0" fontId="13" fillId="2" borderId="1" xfId="0" applyNumberFormat="1" applyFont="1" applyFill="1" applyBorder="1" applyAlignment="1" applyProtection="1">
      <alignment horizontal="left" vertical="center" wrapText="1"/>
    </xf>
    <xf numFmtId="0" fontId="3" fillId="2" borderId="14" xfId="0" applyNumberFormat="1" applyFont="1" applyFill="1" applyBorder="1" applyAlignment="1" applyProtection="1">
      <alignment horizontal="left" vertical="center" wrapText="1"/>
    </xf>
    <xf numFmtId="177" fontId="2" fillId="2" borderId="12" xfId="0" applyNumberFormat="1" applyFont="1" applyFill="1" applyBorder="1" applyAlignment="1" applyProtection="1">
      <alignment horizontal="right" vertical="center" shrinkToFit="1"/>
    </xf>
    <xf numFmtId="177" fontId="2" fillId="4" borderId="12" xfId="0" applyNumberFormat="1" applyFont="1" applyFill="1" applyBorder="1" applyAlignment="1" applyProtection="1">
      <alignment horizontal="right" vertical="center" shrinkToFit="1"/>
    </xf>
    <xf numFmtId="177" fontId="2" fillId="2" borderId="36" xfId="0" applyNumberFormat="1" applyFont="1" applyFill="1" applyBorder="1" applyAlignment="1" applyProtection="1">
      <alignment horizontal="right" vertical="center" shrinkToFit="1"/>
    </xf>
    <xf numFmtId="0" fontId="3" fillId="2" borderId="24" xfId="0" applyNumberFormat="1" applyFont="1" applyFill="1" applyBorder="1" applyAlignment="1" applyProtection="1">
      <alignment horizontal="center" vertical="center" wrapText="1"/>
    </xf>
    <xf numFmtId="177" fontId="2" fillId="4" borderId="22" xfId="0" applyNumberFormat="1" applyFont="1" applyFill="1" applyBorder="1" applyAlignment="1" applyProtection="1">
      <alignment horizontal="right" vertical="center" shrinkToFit="1"/>
    </xf>
    <xf numFmtId="0" fontId="2" fillId="2" borderId="23" xfId="0" applyNumberFormat="1" applyFont="1" applyFill="1" applyBorder="1" applyAlignment="1" applyProtection="1">
      <alignment horizontal="center" vertical="center" shrinkToFit="1"/>
    </xf>
    <xf numFmtId="177" fontId="2" fillId="2" borderId="38" xfId="0" applyNumberFormat="1" applyFont="1" applyFill="1" applyBorder="1" applyAlignment="1" applyProtection="1">
      <alignment horizontal="right" vertical="center" shrinkToFit="1"/>
    </xf>
    <xf numFmtId="0" fontId="3" fillId="2" borderId="15" xfId="0" applyNumberFormat="1" applyFont="1" applyFill="1" applyBorder="1" applyAlignment="1" applyProtection="1">
      <alignment horizontal="left" vertical="center" wrapText="1"/>
    </xf>
    <xf numFmtId="177" fontId="2" fillId="2" borderId="16" xfId="0" applyNumberFormat="1" applyFont="1" applyFill="1" applyBorder="1" applyAlignment="1" applyProtection="1">
      <alignment horizontal="right" vertical="center" shrinkToFit="1"/>
    </xf>
    <xf numFmtId="0" fontId="3" fillId="2" borderId="16" xfId="0" applyNumberFormat="1" applyFont="1" applyFill="1" applyBorder="1" applyAlignment="1" applyProtection="1">
      <alignment horizontal="left" vertical="center" wrapText="1"/>
    </xf>
    <xf numFmtId="177" fontId="2" fillId="2" borderId="39" xfId="0" applyNumberFormat="1" applyFont="1" applyFill="1" applyBorder="1" applyAlignment="1" applyProtection="1">
      <alignment horizontal="right" vertical="center" shrinkToFit="1"/>
    </xf>
    <xf numFmtId="0" fontId="2" fillId="2" borderId="40" xfId="0" applyNumberFormat="1" applyFont="1" applyFill="1" applyBorder="1" applyAlignment="1" applyProtection="1">
      <alignment horizontal="center" vertical="center" shrinkToFit="1"/>
    </xf>
    <xf numFmtId="177" fontId="2" fillId="2" borderId="41" xfId="0" applyNumberFormat="1" applyFont="1" applyFill="1" applyBorder="1" applyAlignment="1" applyProtection="1">
      <alignment horizontal="righ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FFFFFF"/>
      <rgbColor rgb="00FF99CC"/>
      <rgbColor rgb="00FFFF80"/>
      <rgbColor rgb="0000FF00"/>
      <rgbColor rgb="00ACA899"/>
      <rgbColor rgb="00F8F8F8"/>
      <rgbColor rgb="00C6E2FF"/>
      <rgbColor rgb="0000FF80"/>
      <rgbColor rgb="00008000"/>
      <rgbColor rgb="00808080"/>
      <rgbColor rgb="000000FF"/>
      <rgbColor rgb="00FFFF00"/>
      <rgbColor rgb="00C0C0C0"/>
      <rgbColor rgb="00FF0000"/>
      <rgbColor rgb="00E1E1E1"/>
      <rgbColor rgb="00C8C8C8"/>
      <rgbColor rgb="00DCE8F6"/>
      <rgbColor rgb="0080FF80"/>
      <rgbColor rgb="00A0A0A0"/>
      <rgbColor rgb="00F0F0F0"/>
    </indexedColors>
    <mruColors>
      <color rgb="0000B050"/>
      <color rgb="00008000"/>
      <color rgb="0000FF80"/>
      <color rgb="00FFFF00"/>
      <color rgb="00FFFF80"/>
      <color rgb="000000FF"/>
      <color rgb="00DCE8F6"/>
      <color rgb="0080FF8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39"/>
  <sheetViews>
    <sheetView showZeros="0" zoomScaleSheetLayoutView="60" workbookViewId="0">
      <selection activeCell="B40" sqref="B40"/>
    </sheetView>
  </sheetViews>
  <sheetFormatPr defaultColWidth="9.09523809523809" defaultRowHeight="14.25" customHeight="1"/>
  <cols>
    <col min="1" max="1" width="28.2952380952381" customWidth="1"/>
    <col min="2" max="2" width="18" customWidth="1"/>
    <col min="3" max="3" width="29.2952380952381" customWidth="1"/>
    <col min="4" max="4" width="19.6952380952381" customWidth="1"/>
    <col min="5" max="5" width="35" customWidth="1"/>
    <col min="6" max="6" width="20.6952380952381" customWidth="1"/>
  </cols>
  <sheetData>
    <row r="1" ht="31.5" customHeight="1" spans="1:6">
      <c r="A1" s="226" t="s">
        <v>0</v>
      </c>
      <c r="B1" s="226"/>
      <c r="C1" s="226"/>
      <c r="D1" s="226"/>
      <c r="E1" s="226"/>
      <c r="F1" s="226"/>
    </row>
    <row r="2" ht="21" customHeight="1" spans="1:6">
      <c r="A2" s="227" t="s">
        <v>1</v>
      </c>
      <c r="B2" s="228" t="s">
        <v>2</v>
      </c>
      <c r="C2" s="229"/>
      <c r="D2" s="230"/>
      <c r="E2" s="111" t="s">
        <v>3</v>
      </c>
      <c r="F2" s="111" t="s">
        <v>4</v>
      </c>
    </row>
    <row r="3" ht="22.5" customHeight="1" spans="1:6">
      <c r="A3" s="231" t="s">
        <v>5</v>
      </c>
      <c r="B3" s="232"/>
      <c r="C3" s="232" t="s">
        <v>6</v>
      </c>
      <c r="D3" s="232"/>
      <c r="E3" s="232" t="s">
        <v>6</v>
      </c>
      <c r="F3" s="233"/>
    </row>
    <row r="4" ht="22.5" customHeight="1" spans="1:12">
      <c r="A4" s="234" t="s">
        <v>7</v>
      </c>
      <c r="B4" s="15" t="s">
        <v>8</v>
      </c>
      <c r="C4" s="15" t="s">
        <v>9</v>
      </c>
      <c r="D4" s="15" t="s">
        <v>8</v>
      </c>
      <c r="E4" s="15" t="s">
        <v>10</v>
      </c>
      <c r="F4" s="235" t="s">
        <v>8</v>
      </c>
      <c r="H4" s="50"/>
      <c r="I4" s="50"/>
      <c r="J4" s="50"/>
      <c r="K4" s="50"/>
      <c r="L4" s="50"/>
    </row>
    <row r="5" ht="22.5" customHeight="1" spans="1:13">
      <c r="A5" s="236" t="s">
        <v>11</v>
      </c>
      <c r="B5" s="237">
        <f>SUM(B6:B9)</f>
        <v>72357974.29</v>
      </c>
      <c r="C5" s="177" t="s">
        <v>12</v>
      </c>
      <c r="D5" s="237">
        <v>30729735</v>
      </c>
      <c r="E5" s="177" t="s">
        <v>13</v>
      </c>
      <c r="F5" s="238">
        <v>23545974.29</v>
      </c>
      <c r="H5" s="50"/>
      <c r="I5" s="50"/>
      <c r="J5" s="50"/>
      <c r="K5" s="50"/>
      <c r="L5" s="50"/>
      <c r="M5" s="50"/>
    </row>
    <row r="6" ht="22.5" customHeight="1" spans="1:13">
      <c r="A6" s="239" t="s">
        <v>14</v>
      </c>
      <c r="B6" s="237">
        <v>22800500</v>
      </c>
      <c r="C6" s="177" t="s">
        <v>15</v>
      </c>
      <c r="D6" s="237">
        <v>0</v>
      </c>
      <c r="E6" s="177" t="s">
        <v>16</v>
      </c>
      <c r="F6" s="238">
        <v>19619492.29</v>
      </c>
      <c r="H6" s="50"/>
      <c r="I6" s="50"/>
      <c r="J6" s="50"/>
      <c r="K6" s="50"/>
      <c r="L6" s="50"/>
      <c r="M6" s="50"/>
    </row>
    <row r="7" ht="22.5" customHeight="1" spans="1:6">
      <c r="A7" s="240" t="s">
        <v>17</v>
      </c>
      <c r="B7" s="237">
        <v>28863574.29</v>
      </c>
      <c r="C7" s="177" t="s">
        <v>18</v>
      </c>
      <c r="D7" s="237">
        <v>0</v>
      </c>
      <c r="E7" s="177" t="s">
        <v>19</v>
      </c>
      <c r="F7" s="238">
        <v>3926482</v>
      </c>
    </row>
    <row r="8" ht="22.5" customHeight="1" spans="1:6">
      <c r="A8" s="239" t="s">
        <v>20</v>
      </c>
      <c r="B8" s="237">
        <v>20693900</v>
      </c>
      <c r="C8" s="177" t="s">
        <v>21</v>
      </c>
      <c r="D8" s="237">
        <v>229461</v>
      </c>
      <c r="E8" s="177" t="s">
        <v>22</v>
      </c>
      <c r="F8" s="238">
        <v>48812000</v>
      </c>
    </row>
    <row r="9" ht="22.5" customHeight="1" spans="1:6">
      <c r="A9" s="239" t="s">
        <v>23</v>
      </c>
      <c r="B9" s="237">
        <v>0</v>
      </c>
      <c r="C9" s="177" t="s">
        <v>24</v>
      </c>
      <c r="D9" s="237">
        <v>6570000</v>
      </c>
      <c r="E9" s="177" t="s">
        <v>25</v>
      </c>
      <c r="F9" s="238">
        <v>0</v>
      </c>
    </row>
    <row r="10" ht="22.5" customHeight="1" spans="1:6">
      <c r="A10" s="239" t="s">
        <v>26</v>
      </c>
      <c r="B10" s="237">
        <v>0</v>
      </c>
      <c r="C10" s="177" t="s">
        <v>27</v>
      </c>
      <c r="D10" s="237">
        <v>0</v>
      </c>
      <c r="E10" s="177" t="s">
        <v>28</v>
      </c>
      <c r="F10" s="238">
        <v>48812000</v>
      </c>
    </row>
    <row r="11" ht="22.5" customHeight="1" spans="1:6">
      <c r="A11" s="239" t="s">
        <v>29</v>
      </c>
      <c r="B11" s="237">
        <v>0</v>
      </c>
      <c r="C11" s="177" t="s">
        <v>30</v>
      </c>
      <c r="D11" s="237">
        <v>0</v>
      </c>
      <c r="E11" s="177" t="s">
        <v>31</v>
      </c>
      <c r="F11" s="238">
        <v>0</v>
      </c>
    </row>
    <row r="12" ht="22.5" customHeight="1" spans="1:6">
      <c r="A12" s="239"/>
      <c r="B12" s="241">
        <v>0</v>
      </c>
      <c r="C12" s="177" t="s">
        <v>32</v>
      </c>
      <c r="D12" s="237">
        <v>3410540.69</v>
      </c>
      <c r="E12" s="177" t="s">
        <v>33</v>
      </c>
      <c r="F12" s="238">
        <v>0</v>
      </c>
    </row>
    <row r="13" ht="22.5" customHeight="1" spans="1:6">
      <c r="A13" s="239"/>
      <c r="B13" s="241">
        <v>0</v>
      </c>
      <c r="C13" s="177" t="s">
        <v>34</v>
      </c>
      <c r="D13" s="237">
        <v>820692.72</v>
      </c>
      <c r="E13" s="177" t="s">
        <v>35</v>
      </c>
      <c r="F13" s="238">
        <v>0</v>
      </c>
    </row>
    <row r="14" ht="22.5" customHeight="1" spans="1:6">
      <c r="A14" s="239"/>
      <c r="B14" s="241">
        <v>0</v>
      </c>
      <c r="C14" s="177" t="s">
        <v>36</v>
      </c>
      <c r="D14" s="237">
        <v>8600000</v>
      </c>
      <c r="E14" s="177"/>
      <c r="F14" s="242">
        <v>0</v>
      </c>
    </row>
    <row r="15" ht="22.5" customHeight="1" spans="1:6">
      <c r="A15" s="239"/>
      <c r="B15" s="241">
        <v>0</v>
      </c>
      <c r="C15" s="177" t="s">
        <v>37</v>
      </c>
      <c r="D15" s="237">
        <v>530868</v>
      </c>
      <c r="E15" s="177"/>
      <c r="F15" s="242">
        <v>0</v>
      </c>
    </row>
    <row r="16" ht="22.5" customHeight="1" spans="1:6">
      <c r="A16" s="239"/>
      <c r="B16" s="241">
        <v>0</v>
      </c>
      <c r="C16" s="177" t="s">
        <v>38</v>
      </c>
      <c r="D16" s="237">
        <v>20496828</v>
      </c>
      <c r="E16" s="177"/>
      <c r="F16" s="242">
        <v>0</v>
      </c>
    </row>
    <row r="17" ht="22.5" customHeight="1" spans="1:6">
      <c r="A17" s="239"/>
      <c r="B17" s="241">
        <v>0</v>
      </c>
      <c r="C17" s="177" t="s">
        <v>39</v>
      </c>
      <c r="D17" s="237">
        <v>0</v>
      </c>
      <c r="E17" s="177"/>
      <c r="F17" s="242">
        <v>0</v>
      </c>
    </row>
    <row r="18" ht="22.5" customHeight="1" spans="1:6">
      <c r="A18" s="239"/>
      <c r="B18" s="241">
        <v>0</v>
      </c>
      <c r="C18" s="177" t="s">
        <v>40</v>
      </c>
      <c r="D18" s="237">
        <v>0</v>
      </c>
      <c r="E18" s="177"/>
      <c r="F18" s="242">
        <v>0</v>
      </c>
    </row>
    <row r="19" ht="22.5" customHeight="1" spans="1:6">
      <c r="A19" s="239"/>
      <c r="B19" s="241">
        <v>0</v>
      </c>
      <c r="C19" s="177" t="s">
        <v>41</v>
      </c>
      <c r="D19" s="237">
        <v>0</v>
      </c>
      <c r="E19" s="177"/>
      <c r="F19" s="242">
        <v>0</v>
      </c>
    </row>
    <row r="20" ht="22.5" customHeight="1" spans="1:6">
      <c r="A20" s="239"/>
      <c r="B20" s="241">
        <v>0</v>
      </c>
      <c r="C20" s="177" t="s">
        <v>42</v>
      </c>
      <c r="D20" s="237">
        <v>0</v>
      </c>
      <c r="E20" s="177"/>
      <c r="F20" s="242">
        <v>0</v>
      </c>
    </row>
    <row r="21" ht="22.5" customHeight="1" spans="1:6">
      <c r="A21" s="239"/>
      <c r="B21" s="241">
        <v>0</v>
      </c>
      <c r="C21" s="177" t="s">
        <v>43</v>
      </c>
      <c r="D21" s="237">
        <v>0</v>
      </c>
      <c r="E21" s="177"/>
      <c r="F21" s="242">
        <v>0</v>
      </c>
    </row>
    <row r="22" ht="22.5" customHeight="1" spans="1:6">
      <c r="A22" s="239"/>
      <c r="B22" s="241">
        <v>0</v>
      </c>
      <c r="C22" s="177" t="s">
        <v>44</v>
      </c>
      <c r="D22" s="237">
        <v>0</v>
      </c>
      <c r="E22" s="177"/>
      <c r="F22" s="242">
        <v>0</v>
      </c>
    </row>
    <row r="23" ht="22.5" customHeight="1" spans="1:6">
      <c r="A23" s="239"/>
      <c r="B23" s="241">
        <v>0</v>
      </c>
      <c r="C23" s="177" t="s">
        <v>45</v>
      </c>
      <c r="D23" s="237">
        <v>969848.88</v>
      </c>
      <c r="E23" s="177"/>
      <c r="F23" s="242">
        <v>0</v>
      </c>
    </row>
    <row r="24" ht="22.5" customHeight="1" spans="1:6">
      <c r="A24" s="243"/>
      <c r="B24" s="244">
        <v>0</v>
      </c>
      <c r="C24" s="180" t="s">
        <v>46</v>
      </c>
      <c r="D24" s="245">
        <v>0</v>
      </c>
      <c r="E24" s="180"/>
      <c r="F24" s="246">
        <v>0</v>
      </c>
    </row>
    <row r="25" ht="22.5" customHeight="1" spans="1:6">
      <c r="A25" s="247"/>
      <c r="B25" s="248">
        <v>0</v>
      </c>
      <c r="C25" s="249" t="s">
        <v>47</v>
      </c>
      <c r="D25" s="46">
        <v>0</v>
      </c>
      <c r="E25" s="247"/>
      <c r="F25" s="248">
        <v>0</v>
      </c>
    </row>
    <row r="26" ht="22.5" customHeight="1" spans="1:6">
      <c r="A26" s="250"/>
      <c r="B26" s="251">
        <v>0</v>
      </c>
      <c r="C26" s="174" t="s">
        <v>48</v>
      </c>
      <c r="D26" s="252">
        <v>0</v>
      </c>
      <c r="E26" s="174"/>
      <c r="F26" s="253">
        <v>0</v>
      </c>
    </row>
    <row r="27" ht="22.5" customHeight="1" spans="1:6">
      <c r="A27" s="239"/>
      <c r="B27" s="241">
        <v>0</v>
      </c>
      <c r="C27" s="177" t="s">
        <v>49</v>
      </c>
      <c r="D27" s="237">
        <v>0</v>
      </c>
      <c r="E27" s="177"/>
      <c r="F27" s="242">
        <v>0</v>
      </c>
    </row>
    <row r="28" ht="22.5" customHeight="1" spans="1:6">
      <c r="A28" s="239"/>
      <c r="B28" s="241">
        <v>0</v>
      </c>
      <c r="C28" s="177" t="s">
        <v>50</v>
      </c>
      <c r="D28" s="237">
        <v>0</v>
      </c>
      <c r="E28" s="177"/>
      <c r="F28" s="242">
        <v>0</v>
      </c>
    </row>
    <row r="29" ht="22.5" customHeight="1" spans="1:6">
      <c r="A29" s="239"/>
      <c r="B29" s="241">
        <v>0</v>
      </c>
      <c r="C29" s="177" t="s">
        <v>51</v>
      </c>
      <c r="D29" s="237">
        <v>0</v>
      </c>
      <c r="E29" s="177"/>
      <c r="F29" s="242">
        <v>0</v>
      </c>
    </row>
    <row r="30" ht="22.5" customHeight="1" spans="1:6">
      <c r="A30" s="239"/>
      <c r="B30" s="241">
        <v>0</v>
      </c>
      <c r="C30" s="177" t="s">
        <v>52</v>
      </c>
      <c r="D30" s="237">
        <v>0</v>
      </c>
      <c r="E30" s="177"/>
      <c r="F30" s="242">
        <v>0</v>
      </c>
    </row>
    <row r="31" ht="22.5" customHeight="1" spans="1:6">
      <c r="A31" s="239"/>
      <c r="B31" s="241">
        <v>0</v>
      </c>
      <c r="C31" s="177" t="s">
        <v>53</v>
      </c>
      <c r="D31" s="237">
        <v>0</v>
      </c>
      <c r="E31" s="177"/>
      <c r="F31" s="242">
        <v>0</v>
      </c>
    </row>
    <row r="32" ht="22.5" customHeight="1" spans="1:6">
      <c r="A32" s="254" t="s">
        <v>54</v>
      </c>
      <c r="B32" s="237">
        <f>B5+B10+B11</f>
        <v>72357974.29</v>
      </c>
      <c r="C32" s="36" t="s">
        <v>55</v>
      </c>
      <c r="D32" s="237">
        <f>SUM(D5:D31)</f>
        <v>72357974.29</v>
      </c>
      <c r="E32" s="36" t="s">
        <v>55</v>
      </c>
      <c r="F32" s="238">
        <f>F5+F8+F11+F12+F13</f>
        <v>72357974.29</v>
      </c>
    </row>
    <row r="33" ht="22.5" customHeight="1" spans="1:6">
      <c r="A33" s="239" t="s">
        <v>56</v>
      </c>
      <c r="B33" s="237">
        <v>0</v>
      </c>
      <c r="C33" s="177" t="s">
        <v>57</v>
      </c>
      <c r="D33" s="255">
        <f>B34-D32</f>
        <v>0</v>
      </c>
      <c r="E33" s="256"/>
      <c r="F33" s="257">
        <v>0</v>
      </c>
    </row>
    <row r="34" ht="22.5" customHeight="1" spans="1:6">
      <c r="A34" s="239" t="s">
        <v>58</v>
      </c>
      <c r="B34" s="237">
        <f>B32+B33</f>
        <v>72357974.29</v>
      </c>
      <c r="C34" s="177" t="s">
        <v>59</v>
      </c>
      <c r="D34" s="255">
        <f>D32+D33</f>
        <v>72357974.29</v>
      </c>
      <c r="E34" s="256"/>
      <c r="F34" s="257">
        <v>0</v>
      </c>
    </row>
    <row r="35" ht="22.5" customHeight="1" spans="1:6">
      <c r="A35" s="258" t="s">
        <v>60</v>
      </c>
      <c r="B35" s="259"/>
      <c r="C35" s="260"/>
      <c r="D35" s="261"/>
      <c r="E35" s="262"/>
      <c r="F35" s="263"/>
    </row>
    <row r="39" customHeight="1" spans="4:4">
      <c r="D39" s="167"/>
    </row>
  </sheetData>
  <mergeCells count="6">
    <mergeCell ref="A1:F1"/>
    <mergeCell ref="B2:C2"/>
    <mergeCell ref="A3:B3"/>
    <mergeCell ref="C3:D3"/>
    <mergeCell ref="E3:F3"/>
    <mergeCell ref="A35:F35"/>
  </mergeCells>
  <pageMargins left="1.18110236220472" right="1.18110236220472" top="1.18110236220472" bottom="1.18110236220472" header="0.51181" footer="0.51181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R14"/>
  <sheetViews>
    <sheetView zoomScaleSheetLayoutView="60" workbookViewId="0">
      <pane ySplit="6" topLeftCell="A7" activePane="bottomLeft" state="frozenSplit"/>
      <selection/>
      <selection pane="bottomLeft" activeCell="G8" sqref="G8"/>
    </sheetView>
  </sheetViews>
  <sheetFormatPr defaultColWidth="9.09523809523809" defaultRowHeight="14.25" customHeight="1"/>
  <cols>
    <col min="1" max="1" width="11.6" customWidth="1"/>
    <col min="2" max="2" width="15.6" customWidth="1"/>
    <col min="3" max="3" width="16" customWidth="1"/>
    <col min="4" max="4" width="16.0952380952381" customWidth="1"/>
    <col min="5" max="5" width="14.2" customWidth="1"/>
    <col min="6" max="7" width="13.6" customWidth="1"/>
    <col min="8" max="8" width="15.2952380952381" customWidth="1"/>
    <col min="9" max="9" width="11.4" customWidth="1"/>
    <col min="10" max="10" width="13.6" customWidth="1"/>
    <col min="11" max="11" width="11.0952380952381" customWidth="1"/>
    <col min="12" max="12" width="12.0952380952381" customWidth="1"/>
  </cols>
  <sheetData>
    <row r="1" ht="19.5" customHeight="1" spans="1:12">
      <c r="A1" s="28" t="s">
        <v>61</v>
      </c>
      <c r="B1" s="206"/>
      <c r="C1" s="206"/>
      <c r="D1" s="206"/>
      <c r="E1" s="206"/>
      <c r="F1" s="206"/>
      <c r="G1" s="206"/>
      <c r="H1" s="206"/>
      <c r="I1" s="206"/>
      <c r="J1" s="206"/>
      <c r="K1" s="224"/>
      <c r="L1" s="206"/>
    </row>
    <row r="2" ht="19.5" customHeight="1" spans="1:12">
      <c r="A2" s="207"/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</row>
    <row r="3" ht="22.5" customHeight="1" spans="1:12">
      <c r="A3" s="208" t="s">
        <v>62</v>
      </c>
      <c r="B3" s="209"/>
      <c r="C3" s="210"/>
      <c r="D3" s="210"/>
      <c r="E3" s="210"/>
      <c r="F3" s="210"/>
      <c r="G3" s="210"/>
      <c r="H3" s="210"/>
      <c r="I3" s="210"/>
      <c r="J3" s="210"/>
      <c r="K3" s="225" t="s">
        <v>3</v>
      </c>
      <c r="L3" s="225" t="s">
        <v>63</v>
      </c>
    </row>
    <row r="4" ht="22.5" customHeight="1" spans="1:12">
      <c r="A4" s="36" t="s">
        <v>64</v>
      </c>
      <c r="B4" s="211" t="s">
        <v>65</v>
      </c>
      <c r="C4" s="36" t="s">
        <v>66</v>
      </c>
      <c r="D4" s="115" t="s">
        <v>67</v>
      </c>
      <c r="E4" s="116"/>
      <c r="F4" s="116"/>
      <c r="G4" s="116"/>
      <c r="H4" s="116"/>
      <c r="I4" s="117"/>
      <c r="J4" s="117" t="s">
        <v>68</v>
      </c>
      <c r="K4" s="36" t="s">
        <v>69</v>
      </c>
      <c r="L4" s="15" t="s">
        <v>56</v>
      </c>
    </row>
    <row r="5" ht="46.5" customHeight="1" spans="1:12">
      <c r="A5" s="36"/>
      <c r="B5" s="36"/>
      <c r="C5" s="36"/>
      <c r="D5" s="16" t="s">
        <v>70</v>
      </c>
      <c r="E5" s="212" t="s">
        <v>71</v>
      </c>
      <c r="F5" s="213"/>
      <c r="G5" s="39" t="s">
        <v>72</v>
      </c>
      <c r="H5" s="214" t="s">
        <v>73</v>
      </c>
      <c r="I5" s="214" t="s">
        <v>74</v>
      </c>
      <c r="J5" s="15"/>
      <c r="K5" s="36"/>
      <c r="L5" s="15"/>
    </row>
    <row r="6" ht="46.5" customHeight="1" spans="1:18">
      <c r="A6" s="36"/>
      <c r="B6" s="36"/>
      <c r="C6" s="36"/>
      <c r="D6" s="215"/>
      <c r="E6" s="214" t="s">
        <v>75</v>
      </c>
      <c r="F6" s="214" t="s">
        <v>76</v>
      </c>
      <c r="G6" s="36"/>
      <c r="H6" s="214"/>
      <c r="I6" s="214"/>
      <c r="J6" s="15"/>
      <c r="K6" s="36"/>
      <c r="L6" s="15"/>
      <c r="N6" s="50"/>
      <c r="O6" s="50"/>
      <c r="P6" s="50"/>
      <c r="Q6" s="50"/>
      <c r="R6" s="50"/>
    </row>
    <row r="7" ht="31.5" customHeight="1" spans="1:18">
      <c r="A7" s="211"/>
      <c r="B7" s="216"/>
      <c r="C7" s="217">
        <v>72357974.29</v>
      </c>
      <c r="D7" s="217">
        <v>72357974.29</v>
      </c>
      <c r="E7" s="217">
        <v>19400500</v>
      </c>
      <c r="F7" s="218">
        <v>3400000</v>
      </c>
      <c r="G7" s="217">
        <v>28863574.29</v>
      </c>
      <c r="H7" s="217">
        <v>20693900</v>
      </c>
      <c r="I7" s="217">
        <v>0</v>
      </c>
      <c r="J7" s="217">
        <v>0</v>
      </c>
      <c r="K7" s="217">
        <v>0</v>
      </c>
      <c r="L7" s="217">
        <v>0</v>
      </c>
      <c r="N7" s="50"/>
      <c r="O7" s="50"/>
      <c r="P7" s="50"/>
      <c r="Q7" s="50"/>
      <c r="R7" s="50"/>
    </row>
    <row r="8" ht="31.5" customHeight="1" spans="1:18">
      <c r="A8" s="211">
        <v>0</v>
      </c>
      <c r="B8" s="216"/>
      <c r="C8" s="217">
        <f t="shared" ref="C8:C14" si="0">D8+J8+K8+L8</f>
        <v>0</v>
      </c>
      <c r="D8" s="217">
        <f t="shared" ref="D8:D14" si="1">SUM(E8:I8)</f>
        <v>0</v>
      </c>
      <c r="E8" s="219">
        <v>0</v>
      </c>
      <c r="F8" s="220">
        <v>0</v>
      </c>
      <c r="G8" s="219">
        <v>0</v>
      </c>
      <c r="H8" s="219">
        <v>0</v>
      </c>
      <c r="I8" s="219">
        <v>0</v>
      </c>
      <c r="J8" s="219">
        <v>0</v>
      </c>
      <c r="K8" s="219">
        <v>0</v>
      </c>
      <c r="L8" s="219">
        <v>0</v>
      </c>
      <c r="N8" s="50"/>
      <c r="O8" s="50"/>
      <c r="P8" s="50"/>
      <c r="Q8" s="50"/>
      <c r="R8" s="50"/>
    </row>
    <row r="9" ht="31.5" customHeight="1" spans="1:12">
      <c r="A9" s="211">
        <v>0</v>
      </c>
      <c r="B9" s="216"/>
      <c r="C9" s="217">
        <f t="shared" si="0"/>
        <v>0</v>
      </c>
      <c r="D9" s="217">
        <f t="shared" si="1"/>
        <v>0</v>
      </c>
      <c r="E9" s="219">
        <v>0</v>
      </c>
      <c r="F9" s="220">
        <v>0</v>
      </c>
      <c r="G9" s="219">
        <v>0</v>
      </c>
      <c r="H9" s="219">
        <v>0</v>
      </c>
      <c r="I9" s="219">
        <v>0</v>
      </c>
      <c r="J9" s="219">
        <v>0</v>
      </c>
      <c r="K9" s="219">
        <v>0</v>
      </c>
      <c r="L9" s="219">
        <v>0</v>
      </c>
    </row>
    <row r="10" ht="31.5" customHeight="1" spans="1:12">
      <c r="A10" s="211">
        <v>0</v>
      </c>
      <c r="B10" s="216"/>
      <c r="C10" s="221">
        <f t="shared" si="0"/>
        <v>0</v>
      </c>
      <c r="D10" s="221">
        <f t="shared" si="1"/>
        <v>0</v>
      </c>
      <c r="E10" s="222">
        <v>0</v>
      </c>
      <c r="F10" s="223">
        <v>0</v>
      </c>
      <c r="G10" s="222">
        <v>0</v>
      </c>
      <c r="H10" s="222">
        <v>0</v>
      </c>
      <c r="I10" s="222">
        <v>0</v>
      </c>
      <c r="J10" s="222">
        <v>0</v>
      </c>
      <c r="K10" s="222">
        <v>0</v>
      </c>
      <c r="L10" s="222">
        <v>0</v>
      </c>
    </row>
    <row r="11" ht="31.5" customHeight="1" spans="1:12">
      <c r="A11" s="211">
        <v>0</v>
      </c>
      <c r="B11" s="216"/>
      <c r="C11" s="221">
        <f t="shared" si="0"/>
        <v>0</v>
      </c>
      <c r="D11" s="221">
        <f t="shared" si="1"/>
        <v>0</v>
      </c>
      <c r="E11" s="222">
        <v>0</v>
      </c>
      <c r="F11" s="223">
        <v>0</v>
      </c>
      <c r="G11" s="222">
        <v>0</v>
      </c>
      <c r="H11" s="222">
        <v>0</v>
      </c>
      <c r="I11" s="222">
        <v>0</v>
      </c>
      <c r="J11" s="222">
        <v>0</v>
      </c>
      <c r="K11" s="222">
        <v>0</v>
      </c>
      <c r="L11" s="222">
        <v>0</v>
      </c>
    </row>
    <row r="12" ht="31.5" customHeight="1" spans="1:12">
      <c r="A12" s="211">
        <v>0</v>
      </c>
      <c r="B12" s="216"/>
      <c r="C12" s="221">
        <f t="shared" si="0"/>
        <v>0</v>
      </c>
      <c r="D12" s="221">
        <f t="shared" si="1"/>
        <v>0</v>
      </c>
      <c r="E12" s="222">
        <v>0</v>
      </c>
      <c r="F12" s="223">
        <v>0</v>
      </c>
      <c r="G12" s="222">
        <v>0</v>
      </c>
      <c r="H12" s="222">
        <v>0</v>
      </c>
      <c r="I12" s="222">
        <v>0</v>
      </c>
      <c r="J12" s="222">
        <v>0</v>
      </c>
      <c r="K12" s="222">
        <v>0</v>
      </c>
      <c r="L12" s="222">
        <v>0</v>
      </c>
    </row>
    <row r="13" ht="31.5" customHeight="1" spans="1:12">
      <c r="A13" s="211">
        <v>0</v>
      </c>
      <c r="B13" s="216"/>
      <c r="C13" s="221">
        <f t="shared" si="0"/>
        <v>0</v>
      </c>
      <c r="D13" s="221">
        <f t="shared" si="1"/>
        <v>0</v>
      </c>
      <c r="E13" s="222">
        <v>0</v>
      </c>
      <c r="F13" s="223">
        <v>0</v>
      </c>
      <c r="G13" s="222">
        <v>0</v>
      </c>
      <c r="H13" s="222">
        <v>0</v>
      </c>
      <c r="I13" s="222">
        <v>0</v>
      </c>
      <c r="J13" s="222">
        <v>0</v>
      </c>
      <c r="K13" s="222">
        <v>0</v>
      </c>
      <c r="L13" s="222">
        <v>0</v>
      </c>
    </row>
    <row r="14" ht="31.5" customHeight="1" spans="1:12">
      <c r="A14" s="211">
        <v>0</v>
      </c>
      <c r="B14" s="216"/>
      <c r="C14" s="221">
        <f t="shared" si="0"/>
        <v>0</v>
      </c>
      <c r="D14" s="221">
        <f t="shared" si="1"/>
        <v>0</v>
      </c>
      <c r="E14" s="222">
        <v>0</v>
      </c>
      <c r="F14" s="223">
        <v>0</v>
      </c>
      <c r="G14" s="222">
        <v>0</v>
      </c>
      <c r="H14" s="222">
        <v>0</v>
      </c>
      <c r="I14" s="222">
        <v>0</v>
      </c>
      <c r="J14" s="222">
        <v>0</v>
      </c>
      <c r="K14" s="222">
        <v>0</v>
      </c>
      <c r="L14" s="222">
        <v>0</v>
      </c>
    </row>
  </sheetData>
  <mergeCells count="13">
    <mergeCell ref="D4:I4"/>
    <mergeCell ref="E5:F5"/>
    <mergeCell ref="A4:A6"/>
    <mergeCell ref="B4:B6"/>
    <mergeCell ref="C4:C6"/>
    <mergeCell ref="D5:D6"/>
    <mergeCell ref="G5:G6"/>
    <mergeCell ref="H5:H6"/>
    <mergeCell ref="I5:I6"/>
    <mergeCell ref="J4:J6"/>
    <mergeCell ref="K4:K6"/>
    <mergeCell ref="L4:L6"/>
    <mergeCell ref="A1:L2"/>
  </mergeCells>
  <pageMargins left="1.18110236220472" right="1.18110236220472" top="1.18110236220472" bottom="1.18110236220472" header="0.51181" footer="0.51181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N33"/>
  <sheetViews>
    <sheetView showZeros="0" zoomScaleSheetLayoutView="60" workbookViewId="0">
      <pane ySplit="5" topLeftCell="A6" activePane="bottomLeft" state="frozenSplit"/>
      <selection/>
      <selection pane="bottomLeft" activeCell="A26" sqref="A26"/>
    </sheetView>
  </sheetViews>
  <sheetFormatPr defaultColWidth="9.09523809523809" defaultRowHeight="14.25" customHeight="1"/>
  <cols>
    <col min="1" max="1" width="9" customWidth="1"/>
    <col min="2" max="2" width="14.6" customWidth="1"/>
    <col min="3" max="4" width="14.0952380952381" customWidth="1"/>
    <col min="5" max="5" width="12.6952380952381" customWidth="1"/>
    <col min="6" max="6" width="14.1428571428571" customWidth="1"/>
    <col min="7" max="7" width="14.6952380952381" customWidth="1"/>
    <col min="8" max="8" width="13.5714285714286" customWidth="1"/>
    <col min="9" max="9" width="12.2952380952381" customWidth="1"/>
    <col min="10" max="12" width="13.6" customWidth="1"/>
  </cols>
  <sheetData>
    <row r="1" ht="42.75" customHeight="1" spans="1:12">
      <c r="A1" s="70" t="s">
        <v>77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120"/>
    </row>
    <row r="2" ht="19.5" customHeight="1" spans="1:12">
      <c r="A2" s="169" t="s">
        <v>1</v>
      </c>
      <c r="B2" s="170" t="s">
        <v>2</v>
      </c>
      <c r="C2" s="170"/>
      <c r="D2" s="170"/>
      <c r="E2" s="170"/>
      <c r="F2" s="170"/>
      <c r="G2" s="170"/>
      <c r="H2" s="170"/>
      <c r="I2" s="170"/>
      <c r="J2" s="188"/>
      <c r="K2" s="188" t="s">
        <v>78</v>
      </c>
      <c r="L2" s="188"/>
    </row>
    <row r="3" ht="18" customHeight="1" spans="1:12">
      <c r="A3" s="171" t="s">
        <v>79</v>
      </c>
      <c r="B3" s="172" t="s">
        <v>80</v>
      </c>
      <c r="C3" s="173" t="s">
        <v>66</v>
      </c>
      <c r="D3" s="23" t="s">
        <v>81</v>
      </c>
      <c r="E3" s="23"/>
      <c r="F3" s="23"/>
      <c r="G3" s="23"/>
      <c r="H3" s="23"/>
      <c r="I3" s="23"/>
      <c r="J3" s="189" t="s">
        <v>68</v>
      </c>
      <c r="K3" s="4" t="s">
        <v>82</v>
      </c>
      <c r="L3" s="4" t="s">
        <v>56</v>
      </c>
    </row>
    <row r="4" ht="18" customHeight="1" spans="1:12">
      <c r="A4" s="171"/>
      <c r="B4" s="172"/>
      <c r="C4" s="173"/>
      <c r="D4" s="171" t="s">
        <v>70</v>
      </c>
      <c r="E4" s="171" t="s">
        <v>83</v>
      </c>
      <c r="F4" s="171"/>
      <c r="G4" s="23" t="s">
        <v>17</v>
      </c>
      <c r="H4" s="171" t="s">
        <v>73</v>
      </c>
      <c r="I4" s="171" t="s">
        <v>74</v>
      </c>
      <c r="J4" s="4"/>
      <c r="K4" s="4"/>
      <c r="L4" s="4"/>
    </row>
    <row r="5" ht="18" customHeight="1" spans="1:12">
      <c r="A5" s="171"/>
      <c r="B5" s="172"/>
      <c r="C5" s="173"/>
      <c r="D5" s="171"/>
      <c r="E5" s="171" t="s">
        <v>75</v>
      </c>
      <c r="F5" s="171" t="s">
        <v>76</v>
      </c>
      <c r="G5" s="23"/>
      <c r="H5" s="171"/>
      <c r="I5" s="171"/>
      <c r="J5" s="4"/>
      <c r="K5" s="4"/>
      <c r="L5" s="4"/>
    </row>
    <row r="6" ht="22.5" customHeight="1" spans="1:13">
      <c r="A6" s="96">
        <v>201</v>
      </c>
      <c r="B6" s="174" t="s">
        <v>12</v>
      </c>
      <c r="C6" s="193">
        <v>30729735</v>
      </c>
      <c r="D6" s="193">
        <f t="shared" ref="D6:D32" si="0">SUM(E6:I6)</f>
        <v>30729735</v>
      </c>
      <c r="E6" s="194">
        <v>8877691.99</v>
      </c>
      <c r="F6" s="194">
        <v>2356000</v>
      </c>
      <c r="G6" s="194">
        <v>10202143.01</v>
      </c>
      <c r="H6" s="194">
        <v>9293900</v>
      </c>
      <c r="I6" s="194">
        <v>0</v>
      </c>
      <c r="J6" s="194">
        <v>0</v>
      </c>
      <c r="K6" s="194">
        <v>0</v>
      </c>
      <c r="L6" s="203">
        <v>0</v>
      </c>
      <c r="M6">
        <f>D6-E6-F6-G6-H6</f>
        <v>0</v>
      </c>
    </row>
    <row r="7" ht="22.5" customHeight="1" spans="1:14">
      <c r="A7" s="85">
        <v>202</v>
      </c>
      <c r="B7" s="177" t="s">
        <v>15</v>
      </c>
      <c r="C7" s="195">
        <f>D7+J7+K7+L7</f>
        <v>0</v>
      </c>
      <c r="D7" s="195">
        <f t="shared" si="0"/>
        <v>0</v>
      </c>
      <c r="E7" s="196">
        <v>0</v>
      </c>
      <c r="F7" s="196">
        <v>0</v>
      </c>
      <c r="G7" s="196">
        <v>0</v>
      </c>
      <c r="H7" s="196">
        <v>0</v>
      </c>
      <c r="I7" s="196">
        <v>0</v>
      </c>
      <c r="J7" s="196">
        <v>0</v>
      </c>
      <c r="K7" s="196">
        <v>0</v>
      </c>
      <c r="L7" s="204">
        <v>0</v>
      </c>
      <c r="M7">
        <f t="shared" ref="M7:M33" si="1">D7-E7-F7-G7-H7</f>
        <v>0</v>
      </c>
      <c r="N7" s="50"/>
    </row>
    <row r="8" ht="22.5" customHeight="1" spans="1:14">
      <c r="A8" s="85">
        <v>203</v>
      </c>
      <c r="B8" s="177" t="s">
        <v>18</v>
      </c>
      <c r="C8" s="195">
        <v>0</v>
      </c>
      <c r="D8" s="195">
        <f t="shared" si="0"/>
        <v>0</v>
      </c>
      <c r="E8" s="196">
        <v>0</v>
      </c>
      <c r="F8" s="196">
        <v>0</v>
      </c>
      <c r="G8" s="196">
        <v>0</v>
      </c>
      <c r="H8" s="196">
        <v>0</v>
      </c>
      <c r="I8" s="196">
        <v>0</v>
      </c>
      <c r="J8" s="196">
        <v>0</v>
      </c>
      <c r="K8" s="196">
        <v>0</v>
      </c>
      <c r="L8" s="204">
        <v>0</v>
      </c>
      <c r="M8">
        <f t="shared" si="1"/>
        <v>0</v>
      </c>
      <c r="N8" s="50"/>
    </row>
    <row r="9" ht="22.5" customHeight="1" spans="1:13">
      <c r="A9" s="85">
        <v>204</v>
      </c>
      <c r="B9" s="177" t="s">
        <v>21</v>
      </c>
      <c r="C9" s="195">
        <v>229461</v>
      </c>
      <c r="D9" s="195">
        <f t="shared" si="0"/>
        <v>229461</v>
      </c>
      <c r="E9" s="196">
        <v>185461</v>
      </c>
      <c r="F9" s="196">
        <v>44000</v>
      </c>
      <c r="G9" s="196">
        <v>0</v>
      </c>
      <c r="H9" s="196">
        <v>0</v>
      </c>
      <c r="I9" s="196">
        <v>0</v>
      </c>
      <c r="J9" s="196">
        <v>0</v>
      </c>
      <c r="K9" s="196">
        <v>0</v>
      </c>
      <c r="L9" s="204">
        <v>0</v>
      </c>
      <c r="M9">
        <f t="shared" si="1"/>
        <v>0</v>
      </c>
    </row>
    <row r="10" ht="22.5" customHeight="1" spans="1:13">
      <c r="A10" s="85">
        <v>205</v>
      </c>
      <c r="B10" s="177" t="s">
        <v>24</v>
      </c>
      <c r="C10" s="195">
        <v>6570000</v>
      </c>
      <c r="D10" s="195">
        <f t="shared" si="0"/>
        <v>6570000</v>
      </c>
      <c r="E10" s="196">
        <v>0</v>
      </c>
      <c r="F10" s="196">
        <v>0</v>
      </c>
      <c r="G10" s="196">
        <v>6570000</v>
      </c>
      <c r="H10" s="196">
        <v>0</v>
      </c>
      <c r="I10" s="196">
        <v>0</v>
      </c>
      <c r="J10" s="196">
        <v>0</v>
      </c>
      <c r="K10" s="196">
        <v>0</v>
      </c>
      <c r="L10" s="204">
        <v>0</v>
      </c>
      <c r="M10">
        <f t="shared" si="1"/>
        <v>0</v>
      </c>
    </row>
    <row r="11" ht="22.5" customHeight="1" spans="1:13">
      <c r="A11" s="85">
        <v>206</v>
      </c>
      <c r="B11" s="177" t="s">
        <v>27</v>
      </c>
      <c r="C11" s="195">
        <v>0</v>
      </c>
      <c r="D11" s="195">
        <f t="shared" si="0"/>
        <v>0</v>
      </c>
      <c r="E11" s="196">
        <v>0</v>
      </c>
      <c r="F11" s="196">
        <v>0</v>
      </c>
      <c r="G11" s="196">
        <v>0</v>
      </c>
      <c r="H11" s="196">
        <v>0</v>
      </c>
      <c r="I11" s="196">
        <v>0</v>
      </c>
      <c r="J11" s="196">
        <v>0</v>
      </c>
      <c r="K11" s="196">
        <v>0</v>
      </c>
      <c r="L11" s="204">
        <v>0</v>
      </c>
      <c r="M11">
        <f t="shared" si="1"/>
        <v>0</v>
      </c>
    </row>
    <row r="12" ht="22.5" customHeight="1" spans="1:13">
      <c r="A12" s="85">
        <v>207</v>
      </c>
      <c r="B12" s="177" t="s">
        <v>30</v>
      </c>
      <c r="C12" s="195">
        <v>0</v>
      </c>
      <c r="D12" s="195">
        <f t="shared" si="0"/>
        <v>0</v>
      </c>
      <c r="E12" s="196">
        <v>0</v>
      </c>
      <c r="F12" s="196">
        <v>0</v>
      </c>
      <c r="G12" s="196">
        <v>0</v>
      </c>
      <c r="H12" s="196">
        <v>0</v>
      </c>
      <c r="I12" s="196">
        <v>0</v>
      </c>
      <c r="J12" s="196">
        <v>0</v>
      </c>
      <c r="K12" s="196">
        <v>0</v>
      </c>
      <c r="L12" s="204">
        <v>0</v>
      </c>
      <c r="M12">
        <f t="shared" si="1"/>
        <v>0</v>
      </c>
    </row>
    <row r="13" ht="22.5" customHeight="1" spans="1:13">
      <c r="A13" s="85">
        <v>208</v>
      </c>
      <c r="B13" s="177" t="s">
        <v>32</v>
      </c>
      <c r="C13" s="195">
        <v>3410540.69</v>
      </c>
      <c r="D13" s="195">
        <f t="shared" si="0"/>
        <v>3410540.69</v>
      </c>
      <c r="E13" s="196">
        <v>2420541.69</v>
      </c>
      <c r="F13" s="196">
        <v>440000</v>
      </c>
      <c r="G13" s="196">
        <v>549999</v>
      </c>
      <c r="H13" s="196">
        <v>0</v>
      </c>
      <c r="I13" s="196">
        <v>0</v>
      </c>
      <c r="J13" s="196">
        <v>0</v>
      </c>
      <c r="K13" s="196">
        <v>0</v>
      </c>
      <c r="L13" s="204">
        <v>0</v>
      </c>
      <c r="M13">
        <f t="shared" si="1"/>
        <v>0</v>
      </c>
    </row>
    <row r="14" ht="22.5" customHeight="1" spans="1:13">
      <c r="A14" s="85">
        <v>210</v>
      </c>
      <c r="B14" s="177" t="s">
        <v>34</v>
      </c>
      <c r="C14" s="195">
        <v>820692.72</v>
      </c>
      <c r="D14" s="195">
        <f t="shared" si="0"/>
        <v>820692.72</v>
      </c>
      <c r="E14" s="196">
        <v>740692.72</v>
      </c>
      <c r="F14" s="196">
        <v>80000</v>
      </c>
      <c r="G14" s="196">
        <v>0</v>
      </c>
      <c r="H14" s="196">
        <v>0</v>
      </c>
      <c r="I14" s="196">
        <v>0</v>
      </c>
      <c r="J14" s="196">
        <v>0</v>
      </c>
      <c r="K14" s="196">
        <v>0</v>
      </c>
      <c r="L14" s="204">
        <v>0</v>
      </c>
      <c r="M14">
        <f t="shared" si="1"/>
        <v>0</v>
      </c>
    </row>
    <row r="15" ht="22.5" customHeight="1" spans="1:13">
      <c r="A15" s="85">
        <v>211</v>
      </c>
      <c r="B15" s="177" t="s">
        <v>36</v>
      </c>
      <c r="C15" s="195">
        <v>8600000</v>
      </c>
      <c r="D15" s="195">
        <f t="shared" si="0"/>
        <v>8600000</v>
      </c>
      <c r="E15" s="196">
        <v>0</v>
      </c>
      <c r="F15" s="196">
        <v>0</v>
      </c>
      <c r="G15" s="196">
        <v>7700000</v>
      </c>
      <c r="H15" s="196">
        <v>900000</v>
      </c>
      <c r="I15" s="196">
        <v>0</v>
      </c>
      <c r="J15" s="196">
        <v>0</v>
      </c>
      <c r="K15" s="196">
        <v>0</v>
      </c>
      <c r="L15" s="204">
        <v>0</v>
      </c>
      <c r="M15">
        <f t="shared" si="1"/>
        <v>0</v>
      </c>
    </row>
    <row r="16" ht="22.5" customHeight="1" spans="1:13">
      <c r="A16" s="85">
        <v>212</v>
      </c>
      <c r="B16" s="177" t="s">
        <v>37</v>
      </c>
      <c r="C16" s="195">
        <v>530868</v>
      </c>
      <c r="D16" s="195">
        <f t="shared" si="0"/>
        <v>530868</v>
      </c>
      <c r="E16" s="196">
        <v>442868</v>
      </c>
      <c r="F16" s="196">
        <v>88000</v>
      </c>
      <c r="G16" s="196">
        <v>0</v>
      </c>
      <c r="H16" s="196">
        <v>0</v>
      </c>
      <c r="I16" s="196">
        <v>0</v>
      </c>
      <c r="J16" s="196">
        <v>0</v>
      </c>
      <c r="K16" s="196">
        <v>0</v>
      </c>
      <c r="L16" s="204">
        <v>0</v>
      </c>
      <c r="M16">
        <f t="shared" si="1"/>
        <v>0</v>
      </c>
    </row>
    <row r="17" ht="22.5" customHeight="1" spans="1:13">
      <c r="A17" s="85">
        <v>213</v>
      </c>
      <c r="B17" s="177" t="s">
        <v>38</v>
      </c>
      <c r="C17" s="195">
        <v>20496828</v>
      </c>
      <c r="D17" s="195">
        <f t="shared" si="0"/>
        <v>20496828</v>
      </c>
      <c r="E17" s="196">
        <v>5979395.72</v>
      </c>
      <c r="F17" s="196">
        <v>176000</v>
      </c>
      <c r="G17" s="196">
        <v>3841432.28</v>
      </c>
      <c r="H17" s="196">
        <v>10500000</v>
      </c>
      <c r="I17" s="196">
        <v>0</v>
      </c>
      <c r="J17" s="196">
        <v>0</v>
      </c>
      <c r="K17" s="196">
        <v>0</v>
      </c>
      <c r="L17" s="204">
        <v>0</v>
      </c>
      <c r="M17">
        <f t="shared" si="1"/>
        <v>0</v>
      </c>
    </row>
    <row r="18" ht="22.5" customHeight="1" spans="1:13">
      <c r="A18" s="85">
        <v>214</v>
      </c>
      <c r="B18" s="177" t="s">
        <v>39</v>
      </c>
      <c r="C18" s="195">
        <f>D18+J18+K18+L18</f>
        <v>0</v>
      </c>
      <c r="D18" s="195">
        <f t="shared" si="0"/>
        <v>0</v>
      </c>
      <c r="E18" s="196">
        <v>0</v>
      </c>
      <c r="F18" s="196">
        <v>0</v>
      </c>
      <c r="G18" s="196">
        <v>0</v>
      </c>
      <c r="H18" s="196">
        <v>0</v>
      </c>
      <c r="I18" s="196">
        <v>0</v>
      </c>
      <c r="J18" s="196">
        <v>0</v>
      </c>
      <c r="K18" s="196">
        <v>0</v>
      </c>
      <c r="L18" s="204">
        <v>0</v>
      </c>
      <c r="M18">
        <f t="shared" si="1"/>
        <v>0</v>
      </c>
    </row>
    <row r="19" ht="22.5" customHeight="1" spans="1:13">
      <c r="A19" s="85">
        <v>215</v>
      </c>
      <c r="B19" s="177" t="s">
        <v>40</v>
      </c>
      <c r="C19" s="195">
        <v>0</v>
      </c>
      <c r="D19" s="195">
        <f t="shared" si="0"/>
        <v>0</v>
      </c>
      <c r="E19" s="196">
        <v>0</v>
      </c>
      <c r="F19" s="196">
        <v>0</v>
      </c>
      <c r="G19" s="196">
        <v>0</v>
      </c>
      <c r="H19" s="196">
        <v>0</v>
      </c>
      <c r="I19" s="196">
        <v>0</v>
      </c>
      <c r="J19" s="196">
        <v>0</v>
      </c>
      <c r="K19" s="196">
        <v>0</v>
      </c>
      <c r="L19" s="204">
        <v>0</v>
      </c>
      <c r="M19">
        <f t="shared" si="1"/>
        <v>0</v>
      </c>
    </row>
    <row r="20" ht="22.5" customHeight="1" spans="1:13">
      <c r="A20" s="85">
        <v>216</v>
      </c>
      <c r="B20" s="177" t="s">
        <v>41</v>
      </c>
      <c r="C20" s="195">
        <v>0</v>
      </c>
      <c r="D20" s="195">
        <f t="shared" si="0"/>
        <v>0</v>
      </c>
      <c r="E20" s="196">
        <v>0</v>
      </c>
      <c r="F20" s="196">
        <v>0</v>
      </c>
      <c r="G20" s="196">
        <v>0</v>
      </c>
      <c r="H20" s="196">
        <v>0</v>
      </c>
      <c r="I20" s="196">
        <v>0</v>
      </c>
      <c r="J20" s="196">
        <v>0</v>
      </c>
      <c r="K20" s="196">
        <v>0</v>
      </c>
      <c r="L20" s="204">
        <v>0</v>
      </c>
      <c r="M20">
        <f t="shared" si="1"/>
        <v>0</v>
      </c>
    </row>
    <row r="21" ht="22.5" customHeight="1" spans="1:13">
      <c r="A21" s="85">
        <v>217</v>
      </c>
      <c r="B21" s="177" t="s">
        <v>42</v>
      </c>
      <c r="C21" s="195">
        <v>0</v>
      </c>
      <c r="D21" s="195">
        <f t="shared" si="0"/>
        <v>0</v>
      </c>
      <c r="E21" s="196">
        <v>0</v>
      </c>
      <c r="F21" s="196">
        <v>0</v>
      </c>
      <c r="G21" s="196">
        <v>0</v>
      </c>
      <c r="H21" s="196">
        <v>0</v>
      </c>
      <c r="I21" s="196">
        <v>0</v>
      </c>
      <c r="J21" s="196">
        <v>0</v>
      </c>
      <c r="K21" s="196">
        <v>0</v>
      </c>
      <c r="L21" s="204">
        <v>0</v>
      </c>
      <c r="M21">
        <f t="shared" si="1"/>
        <v>0</v>
      </c>
    </row>
    <row r="22" ht="22.5" customHeight="1" spans="1:13">
      <c r="A22" s="85">
        <v>219</v>
      </c>
      <c r="B22" s="177" t="s">
        <v>43</v>
      </c>
      <c r="C22" s="195">
        <f>D22+J22+K22+L22</f>
        <v>0</v>
      </c>
      <c r="D22" s="195">
        <f t="shared" si="0"/>
        <v>0</v>
      </c>
      <c r="E22" s="196">
        <v>0</v>
      </c>
      <c r="F22" s="196">
        <v>0</v>
      </c>
      <c r="G22" s="196">
        <v>0</v>
      </c>
      <c r="H22" s="196">
        <v>0</v>
      </c>
      <c r="I22" s="196">
        <v>0</v>
      </c>
      <c r="J22" s="196">
        <v>0</v>
      </c>
      <c r="K22" s="196">
        <v>0</v>
      </c>
      <c r="L22" s="204">
        <v>0</v>
      </c>
      <c r="M22">
        <f t="shared" si="1"/>
        <v>0</v>
      </c>
    </row>
    <row r="23" ht="22.5" customHeight="1" spans="1:13">
      <c r="A23" s="85">
        <v>220</v>
      </c>
      <c r="B23" s="177" t="s">
        <v>44</v>
      </c>
      <c r="C23" s="195">
        <v>0</v>
      </c>
      <c r="D23" s="195">
        <f t="shared" si="0"/>
        <v>0</v>
      </c>
      <c r="E23" s="196">
        <v>0</v>
      </c>
      <c r="F23" s="196">
        <v>0</v>
      </c>
      <c r="G23" s="196">
        <v>0</v>
      </c>
      <c r="H23" s="196">
        <v>0</v>
      </c>
      <c r="I23" s="196">
        <v>0</v>
      </c>
      <c r="J23" s="196">
        <v>0</v>
      </c>
      <c r="K23" s="196">
        <v>0</v>
      </c>
      <c r="L23" s="204">
        <v>0</v>
      </c>
      <c r="M23">
        <f t="shared" si="1"/>
        <v>0</v>
      </c>
    </row>
    <row r="24" ht="22.5" customHeight="1" spans="1:13">
      <c r="A24" s="85">
        <v>221</v>
      </c>
      <c r="B24" s="177" t="s">
        <v>45</v>
      </c>
      <c r="C24" s="195">
        <v>969848.88</v>
      </c>
      <c r="D24" s="195">
        <f t="shared" si="0"/>
        <v>969848.88</v>
      </c>
      <c r="E24" s="196">
        <v>753848.88</v>
      </c>
      <c r="F24" s="196">
        <v>216000</v>
      </c>
      <c r="G24" s="196">
        <v>0</v>
      </c>
      <c r="H24" s="196">
        <v>0</v>
      </c>
      <c r="I24" s="196">
        <v>0</v>
      </c>
      <c r="J24" s="196">
        <v>0</v>
      </c>
      <c r="K24" s="196">
        <v>0</v>
      </c>
      <c r="L24" s="204">
        <v>0</v>
      </c>
      <c r="M24">
        <f t="shared" si="1"/>
        <v>0</v>
      </c>
    </row>
    <row r="25" ht="22.5" customHeight="1" spans="1:13">
      <c r="A25" s="99">
        <v>222</v>
      </c>
      <c r="B25" s="180" t="s">
        <v>46</v>
      </c>
      <c r="C25" s="197">
        <v>0</v>
      </c>
      <c r="D25" s="197">
        <f t="shared" si="0"/>
        <v>0</v>
      </c>
      <c r="E25" s="198">
        <v>0</v>
      </c>
      <c r="F25" s="198">
        <v>0</v>
      </c>
      <c r="G25" s="198">
        <v>0</v>
      </c>
      <c r="H25" s="198">
        <v>0</v>
      </c>
      <c r="I25" s="198">
        <v>0</v>
      </c>
      <c r="J25" s="198">
        <v>0</v>
      </c>
      <c r="K25" s="198">
        <v>0</v>
      </c>
      <c r="L25" s="205">
        <v>0</v>
      </c>
      <c r="M25">
        <f t="shared" si="1"/>
        <v>0</v>
      </c>
    </row>
    <row r="26" ht="22.5" customHeight="1" spans="1:13">
      <c r="A26" s="153">
        <v>224</v>
      </c>
      <c r="B26" s="199" t="s">
        <v>47</v>
      </c>
      <c r="C26" s="200">
        <v>0</v>
      </c>
      <c r="D26" s="201">
        <f t="shared" si="0"/>
        <v>0</v>
      </c>
      <c r="E26" s="202">
        <v>0</v>
      </c>
      <c r="F26" s="202">
        <v>0</v>
      </c>
      <c r="G26" s="202">
        <v>0</v>
      </c>
      <c r="H26" s="202">
        <v>0</v>
      </c>
      <c r="I26" s="202">
        <v>0</v>
      </c>
      <c r="J26" s="202">
        <v>0</v>
      </c>
      <c r="K26" s="202">
        <v>0</v>
      </c>
      <c r="L26" s="202">
        <v>0</v>
      </c>
      <c r="M26">
        <f t="shared" si="1"/>
        <v>0</v>
      </c>
    </row>
    <row r="27" ht="22.5" customHeight="1" spans="1:13">
      <c r="A27" s="96">
        <v>227</v>
      </c>
      <c r="B27" s="174" t="s">
        <v>48</v>
      </c>
      <c r="C27" s="193">
        <f>D27+J27+K27+L27</f>
        <v>0</v>
      </c>
      <c r="D27" s="193">
        <f t="shared" si="0"/>
        <v>0</v>
      </c>
      <c r="E27" s="194">
        <v>0</v>
      </c>
      <c r="F27" s="194">
        <v>0</v>
      </c>
      <c r="G27" s="194">
        <v>0</v>
      </c>
      <c r="H27" s="194">
        <v>0</v>
      </c>
      <c r="I27" s="194">
        <v>0</v>
      </c>
      <c r="J27" s="194">
        <v>0</v>
      </c>
      <c r="K27" s="194">
        <v>0</v>
      </c>
      <c r="L27" s="203">
        <v>0</v>
      </c>
      <c r="M27">
        <f t="shared" si="1"/>
        <v>0</v>
      </c>
    </row>
    <row r="28" ht="22.5" customHeight="1" spans="1:13">
      <c r="A28" s="85">
        <v>229</v>
      </c>
      <c r="B28" s="177" t="s">
        <v>49</v>
      </c>
      <c r="C28" s="195">
        <f>D28+J28+K28+L28</f>
        <v>0</v>
      </c>
      <c r="D28" s="195">
        <f t="shared" si="0"/>
        <v>0</v>
      </c>
      <c r="E28" s="196">
        <v>0</v>
      </c>
      <c r="F28" s="196">
        <v>0</v>
      </c>
      <c r="G28" s="196">
        <v>0</v>
      </c>
      <c r="H28" s="196">
        <v>0</v>
      </c>
      <c r="I28" s="196">
        <v>0</v>
      </c>
      <c r="J28" s="196">
        <v>0</v>
      </c>
      <c r="K28" s="196">
        <v>0</v>
      </c>
      <c r="L28" s="204">
        <v>0</v>
      </c>
      <c r="M28">
        <f t="shared" si="1"/>
        <v>0</v>
      </c>
    </row>
    <row r="29" ht="22.5" customHeight="1" spans="1:13">
      <c r="A29" s="85">
        <v>230</v>
      </c>
      <c r="B29" s="177" t="s">
        <v>50</v>
      </c>
      <c r="C29" s="195">
        <f>D29+J29+K29+L29</f>
        <v>0</v>
      </c>
      <c r="D29" s="195">
        <f t="shared" si="0"/>
        <v>0</v>
      </c>
      <c r="E29" s="196">
        <v>0</v>
      </c>
      <c r="F29" s="196">
        <v>0</v>
      </c>
      <c r="G29" s="196">
        <v>0</v>
      </c>
      <c r="H29" s="196">
        <v>0</v>
      </c>
      <c r="I29" s="196">
        <v>0</v>
      </c>
      <c r="J29" s="196">
        <v>0</v>
      </c>
      <c r="K29" s="196">
        <v>0</v>
      </c>
      <c r="L29" s="204">
        <v>0</v>
      </c>
      <c r="M29">
        <f t="shared" si="1"/>
        <v>0</v>
      </c>
    </row>
    <row r="30" ht="22.5" customHeight="1" spans="1:13">
      <c r="A30" s="85">
        <v>231</v>
      </c>
      <c r="B30" s="177" t="s">
        <v>51</v>
      </c>
      <c r="C30" s="195">
        <v>0</v>
      </c>
      <c r="D30" s="195">
        <f t="shared" si="0"/>
        <v>0</v>
      </c>
      <c r="E30" s="196">
        <v>0</v>
      </c>
      <c r="F30" s="196">
        <v>0</v>
      </c>
      <c r="G30" s="196">
        <v>0</v>
      </c>
      <c r="H30" s="196">
        <v>0</v>
      </c>
      <c r="I30" s="196">
        <v>0</v>
      </c>
      <c r="J30" s="196">
        <v>0</v>
      </c>
      <c r="K30" s="196">
        <v>0</v>
      </c>
      <c r="L30" s="204">
        <v>0</v>
      </c>
      <c r="M30">
        <f t="shared" si="1"/>
        <v>0</v>
      </c>
    </row>
    <row r="31" ht="22.5" customHeight="1" spans="1:13">
      <c r="A31" s="85">
        <v>232</v>
      </c>
      <c r="B31" s="177" t="s">
        <v>52</v>
      </c>
      <c r="C31" s="195">
        <v>0</v>
      </c>
      <c r="D31" s="195">
        <f t="shared" si="0"/>
        <v>0</v>
      </c>
      <c r="E31" s="196">
        <v>0</v>
      </c>
      <c r="F31" s="196">
        <v>0</v>
      </c>
      <c r="G31" s="196">
        <v>0</v>
      </c>
      <c r="H31" s="196">
        <v>0</v>
      </c>
      <c r="I31" s="196">
        <v>0</v>
      </c>
      <c r="J31" s="196">
        <v>0</v>
      </c>
      <c r="K31" s="196">
        <v>0</v>
      </c>
      <c r="L31" s="204">
        <v>0</v>
      </c>
      <c r="M31">
        <f t="shared" si="1"/>
        <v>0</v>
      </c>
    </row>
    <row r="32" ht="21.75" customHeight="1" spans="1:13">
      <c r="A32" s="85">
        <v>233</v>
      </c>
      <c r="B32" s="177" t="s">
        <v>53</v>
      </c>
      <c r="C32" s="195">
        <f>D32+J32+K32+L32</f>
        <v>0</v>
      </c>
      <c r="D32" s="195">
        <f t="shared" si="0"/>
        <v>0</v>
      </c>
      <c r="E32" s="196">
        <v>0</v>
      </c>
      <c r="F32" s="196">
        <v>0</v>
      </c>
      <c r="G32" s="196">
        <v>0</v>
      </c>
      <c r="H32" s="196">
        <v>0</v>
      </c>
      <c r="I32" s="196">
        <v>0</v>
      </c>
      <c r="J32" s="196">
        <v>0</v>
      </c>
      <c r="K32" s="196">
        <v>0</v>
      </c>
      <c r="L32" s="204">
        <v>0</v>
      </c>
      <c r="M32">
        <f t="shared" si="1"/>
        <v>0</v>
      </c>
    </row>
    <row r="33" ht="22.5" customHeight="1" spans="1:13">
      <c r="A33" s="187"/>
      <c r="B33" s="68" t="s">
        <v>84</v>
      </c>
      <c r="C33" s="195">
        <f t="shared" ref="C33:L33" si="2">SUM(C6:C32)</f>
        <v>72357974.29</v>
      </c>
      <c r="D33" s="195">
        <f t="shared" si="2"/>
        <v>72357974.29</v>
      </c>
      <c r="E33" s="195">
        <f t="shared" si="2"/>
        <v>19400500</v>
      </c>
      <c r="F33" s="195">
        <f t="shared" si="2"/>
        <v>3400000</v>
      </c>
      <c r="G33" s="195">
        <f t="shared" si="2"/>
        <v>28863574.29</v>
      </c>
      <c r="H33" s="195">
        <f t="shared" si="2"/>
        <v>20693900</v>
      </c>
      <c r="I33" s="195">
        <f t="shared" si="2"/>
        <v>0</v>
      </c>
      <c r="J33" s="195">
        <f t="shared" si="2"/>
        <v>0</v>
      </c>
      <c r="K33" s="195">
        <f t="shared" si="2"/>
        <v>0</v>
      </c>
      <c r="L33" s="195">
        <f t="shared" si="2"/>
        <v>0</v>
      </c>
      <c r="M33">
        <f t="shared" si="1"/>
        <v>0</v>
      </c>
    </row>
  </sheetData>
  <mergeCells count="15">
    <mergeCell ref="A1:L1"/>
    <mergeCell ref="B2:D2"/>
    <mergeCell ref="K2:L2"/>
    <mergeCell ref="D3:I3"/>
    <mergeCell ref="E4:F4"/>
    <mergeCell ref="A3:A5"/>
    <mergeCell ref="B3:B5"/>
    <mergeCell ref="C3:C5"/>
    <mergeCell ref="D4:D5"/>
    <mergeCell ref="G4:G5"/>
    <mergeCell ref="H4:H5"/>
    <mergeCell ref="I4:I5"/>
    <mergeCell ref="J3:J5"/>
    <mergeCell ref="K3:K5"/>
    <mergeCell ref="L3:L5"/>
  </mergeCells>
  <pageMargins left="1.18110236220472" right="1.18110236220472" top="1.18110236220472" bottom="1.18110236220472" header="0.51181" footer="0.51181"/>
  <pageSetup paperSize="9" orientation="landscape" horizontalDpi="600" vertic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N33"/>
  <sheetViews>
    <sheetView showZeros="0" zoomScaleSheetLayoutView="60" workbookViewId="0">
      <pane ySplit="5" topLeftCell="A6" activePane="bottomLeft" state="frozenSplit"/>
      <selection/>
      <selection pane="bottomLeft" activeCell="P7" sqref="P7"/>
    </sheetView>
  </sheetViews>
  <sheetFormatPr defaultColWidth="9.09523809523809" defaultRowHeight="14.25" customHeight="1"/>
  <cols>
    <col min="1" max="1" width="9.2952380952381" customWidth="1"/>
    <col min="2" max="2" width="14.6" customWidth="1"/>
    <col min="3" max="4" width="14.0952380952381" customWidth="1"/>
    <col min="5" max="5" width="12.6952380952381" customWidth="1"/>
    <col min="6" max="6" width="11.8952380952381" customWidth="1"/>
    <col min="7" max="7" width="14.6952380952381" customWidth="1"/>
    <col min="8" max="8" width="13.0952380952381" customWidth="1"/>
    <col min="9" max="9" width="12.2952380952381" customWidth="1"/>
    <col min="10" max="12" width="13.6" customWidth="1"/>
  </cols>
  <sheetData>
    <row r="1" ht="42.75" customHeight="1" spans="1:12">
      <c r="A1" s="70" t="s">
        <v>85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120"/>
    </row>
    <row r="2" ht="19.5" customHeight="1" spans="1:12">
      <c r="A2" s="169" t="s">
        <v>1</v>
      </c>
      <c r="B2" s="170" t="s">
        <v>2</v>
      </c>
      <c r="C2" s="170"/>
      <c r="D2" s="170"/>
      <c r="E2" s="170"/>
      <c r="F2" s="170"/>
      <c r="G2" s="170"/>
      <c r="H2" s="170"/>
      <c r="I2" s="170"/>
      <c r="J2" s="188"/>
      <c r="K2" s="188" t="s">
        <v>86</v>
      </c>
      <c r="L2" s="188"/>
    </row>
    <row r="3" ht="18" customHeight="1" spans="1:12">
      <c r="A3" s="171" t="s">
        <v>79</v>
      </c>
      <c r="B3" s="172" t="s">
        <v>80</v>
      </c>
      <c r="C3" s="173" t="s">
        <v>66</v>
      </c>
      <c r="D3" s="23" t="s">
        <v>81</v>
      </c>
      <c r="E3" s="23"/>
      <c r="F3" s="23"/>
      <c r="G3" s="23"/>
      <c r="H3" s="23"/>
      <c r="I3" s="23"/>
      <c r="J3" s="189" t="s">
        <v>68</v>
      </c>
      <c r="K3" s="4" t="s">
        <v>82</v>
      </c>
      <c r="L3" s="4" t="s">
        <v>56</v>
      </c>
    </row>
    <row r="4" ht="18" customHeight="1" spans="1:12">
      <c r="A4" s="171"/>
      <c r="B4" s="172"/>
      <c r="C4" s="173"/>
      <c r="D4" s="171" t="s">
        <v>70</v>
      </c>
      <c r="E4" s="171" t="s">
        <v>83</v>
      </c>
      <c r="F4" s="171"/>
      <c r="G4" s="23" t="s">
        <v>17</v>
      </c>
      <c r="H4" s="171" t="s">
        <v>73</v>
      </c>
      <c r="I4" s="171" t="s">
        <v>74</v>
      </c>
      <c r="J4" s="4"/>
      <c r="K4" s="4"/>
      <c r="L4" s="4"/>
    </row>
    <row r="5" ht="18" customHeight="1" spans="1:12">
      <c r="A5" s="171"/>
      <c r="B5" s="172"/>
      <c r="C5" s="173"/>
      <c r="D5" s="171"/>
      <c r="E5" s="171" t="s">
        <v>75</v>
      </c>
      <c r="F5" s="171" t="s">
        <v>76</v>
      </c>
      <c r="G5" s="23"/>
      <c r="H5" s="171"/>
      <c r="I5" s="171"/>
      <c r="J5" s="4"/>
      <c r="K5" s="4"/>
      <c r="L5" s="4"/>
    </row>
    <row r="6" ht="22.5" customHeight="1" spans="1:14">
      <c r="A6" s="96">
        <v>201</v>
      </c>
      <c r="B6" s="174" t="s">
        <v>12</v>
      </c>
      <c r="C6" s="175">
        <v>30729735</v>
      </c>
      <c r="D6" s="175">
        <f t="shared" ref="D6:D32" si="0">SUM(E6:I6)</f>
        <v>30729735</v>
      </c>
      <c r="E6" s="176">
        <v>8877691.99</v>
      </c>
      <c r="F6" s="176">
        <v>2356000</v>
      </c>
      <c r="G6" s="176">
        <v>10202143.01</v>
      </c>
      <c r="H6" s="176">
        <v>9293900</v>
      </c>
      <c r="I6" s="176">
        <v>0</v>
      </c>
      <c r="J6" s="176">
        <v>0</v>
      </c>
      <c r="K6" s="176">
        <v>0</v>
      </c>
      <c r="L6" s="190">
        <v>0</v>
      </c>
      <c r="M6" s="50"/>
      <c r="N6" s="50"/>
    </row>
    <row r="7" ht="22.5" customHeight="1" spans="1:14">
      <c r="A7" s="85">
        <v>202</v>
      </c>
      <c r="B7" s="177" t="s">
        <v>15</v>
      </c>
      <c r="C7" s="178">
        <f>D7+J7+K7+L7</f>
        <v>0</v>
      </c>
      <c r="D7" s="178">
        <f t="shared" si="0"/>
        <v>0</v>
      </c>
      <c r="E7" s="179">
        <v>0</v>
      </c>
      <c r="F7" s="179">
        <v>0</v>
      </c>
      <c r="G7" s="179">
        <v>0</v>
      </c>
      <c r="H7" s="179">
        <v>0</v>
      </c>
      <c r="I7" s="179">
        <v>0</v>
      </c>
      <c r="J7" s="179">
        <v>0</v>
      </c>
      <c r="K7" s="179">
        <v>0</v>
      </c>
      <c r="L7" s="191">
        <v>0</v>
      </c>
      <c r="M7" s="50"/>
      <c r="N7" s="50"/>
    </row>
    <row r="8" ht="22.5" customHeight="1" spans="1:12">
      <c r="A8" s="85">
        <v>203</v>
      </c>
      <c r="B8" s="177" t="s">
        <v>18</v>
      </c>
      <c r="C8" s="178">
        <v>0</v>
      </c>
      <c r="D8" s="178">
        <f t="shared" si="0"/>
        <v>0</v>
      </c>
      <c r="E8" s="179">
        <v>0</v>
      </c>
      <c r="F8" s="179">
        <v>0</v>
      </c>
      <c r="G8" s="179">
        <v>0</v>
      </c>
      <c r="H8" s="179">
        <v>0</v>
      </c>
      <c r="I8" s="179">
        <v>0</v>
      </c>
      <c r="J8" s="179">
        <v>0</v>
      </c>
      <c r="K8" s="179">
        <v>0</v>
      </c>
      <c r="L8" s="191">
        <v>0</v>
      </c>
    </row>
    <row r="9" ht="22.5" customHeight="1" spans="1:12">
      <c r="A9" s="85">
        <v>204</v>
      </c>
      <c r="B9" s="177" t="s">
        <v>21</v>
      </c>
      <c r="C9" s="178">
        <v>229461</v>
      </c>
      <c r="D9" s="178">
        <f t="shared" si="0"/>
        <v>229461</v>
      </c>
      <c r="E9" s="179">
        <v>185461</v>
      </c>
      <c r="F9" s="179">
        <v>44000</v>
      </c>
      <c r="G9" s="179">
        <v>0</v>
      </c>
      <c r="H9" s="179">
        <v>0</v>
      </c>
      <c r="I9" s="179">
        <v>0</v>
      </c>
      <c r="J9" s="179">
        <v>0</v>
      </c>
      <c r="K9" s="179">
        <v>0</v>
      </c>
      <c r="L9" s="191">
        <v>0</v>
      </c>
    </row>
    <row r="10" ht="22.5" customHeight="1" spans="1:12">
      <c r="A10" s="85">
        <v>205</v>
      </c>
      <c r="B10" s="177" t="s">
        <v>24</v>
      </c>
      <c r="C10" s="178">
        <v>6570000</v>
      </c>
      <c r="D10" s="178">
        <f t="shared" si="0"/>
        <v>6570000</v>
      </c>
      <c r="E10" s="179">
        <v>0</v>
      </c>
      <c r="F10" s="179">
        <v>0</v>
      </c>
      <c r="G10" s="179">
        <v>6570000</v>
      </c>
      <c r="H10" s="179">
        <v>0</v>
      </c>
      <c r="I10" s="179">
        <v>0</v>
      </c>
      <c r="J10" s="179">
        <v>0</v>
      </c>
      <c r="K10" s="179">
        <v>0</v>
      </c>
      <c r="L10" s="191">
        <v>0</v>
      </c>
    </row>
    <row r="11" ht="22.5" customHeight="1" spans="1:12">
      <c r="A11" s="85">
        <v>206</v>
      </c>
      <c r="B11" s="177" t="s">
        <v>27</v>
      </c>
      <c r="C11" s="178">
        <v>0</v>
      </c>
      <c r="D11" s="178">
        <f t="shared" si="0"/>
        <v>0</v>
      </c>
      <c r="E11" s="179">
        <v>0</v>
      </c>
      <c r="F11" s="179">
        <v>0</v>
      </c>
      <c r="G11" s="179">
        <v>0</v>
      </c>
      <c r="H11" s="179">
        <v>0</v>
      </c>
      <c r="I11" s="179">
        <v>0</v>
      </c>
      <c r="J11" s="179">
        <v>0</v>
      </c>
      <c r="K11" s="179">
        <v>0</v>
      </c>
      <c r="L11" s="191">
        <v>0</v>
      </c>
    </row>
    <row r="12" ht="22.5" customHeight="1" spans="1:12">
      <c r="A12" s="85">
        <v>207</v>
      </c>
      <c r="B12" s="177" t="s">
        <v>30</v>
      </c>
      <c r="C12" s="178">
        <v>0</v>
      </c>
      <c r="D12" s="178">
        <f t="shared" si="0"/>
        <v>0</v>
      </c>
      <c r="E12" s="179">
        <v>0</v>
      </c>
      <c r="F12" s="179">
        <v>0</v>
      </c>
      <c r="G12" s="179">
        <v>0</v>
      </c>
      <c r="H12" s="179">
        <v>0</v>
      </c>
      <c r="I12" s="179">
        <v>0</v>
      </c>
      <c r="J12" s="179">
        <v>0</v>
      </c>
      <c r="K12" s="179">
        <v>0</v>
      </c>
      <c r="L12" s="191">
        <v>0</v>
      </c>
    </row>
    <row r="13" ht="22.5" customHeight="1" spans="1:12">
      <c r="A13" s="85">
        <v>208</v>
      </c>
      <c r="B13" s="177" t="s">
        <v>32</v>
      </c>
      <c r="C13" s="178">
        <v>3410540.69</v>
      </c>
      <c r="D13" s="178">
        <f t="shared" si="0"/>
        <v>3410540.69</v>
      </c>
      <c r="E13" s="179">
        <v>2420541.69</v>
      </c>
      <c r="F13" s="179">
        <v>440000</v>
      </c>
      <c r="G13" s="179">
        <v>549999</v>
      </c>
      <c r="H13" s="179">
        <v>0</v>
      </c>
      <c r="I13" s="179">
        <v>0</v>
      </c>
      <c r="J13" s="179">
        <v>0</v>
      </c>
      <c r="K13" s="179">
        <v>0</v>
      </c>
      <c r="L13" s="191">
        <v>0</v>
      </c>
    </row>
    <row r="14" ht="22.5" customHeight="1" spans="1:12">
      <c r="A14" s="85">
        <v>210</v>
      </c>
      <c r="B14" s="177" t="s">
        <v>34</v>
      </c>
      <c r="C14" s="178">
        <v>820692.72</v>
      </c>
      <c r="D14" s="178">
        <f t="shared" si="0"/>
        <v>820692.72</v>
      </c>
      <c r="E14" s="179">
        <v>740692.72</v>
      </c>
      <c r="F14" s="179">
        <v>80000</v>
      </c>
      <c r="G14" s="179">
        <v>0</v>
      </c>
      <c r="H14" s="179">
        <v>0</v>
      </c>
      <c r="I14" s="179">
        <v>0</v>
      </c>
      <c r="J14" s="179">
        <v>0</v>
      </c>
      <c r="K14" s="179">
        <v>0</v>
      </c>
      <c r="L14" s="191">
        <v>0</v>
      </c>
    </row>
    <row r="15" ht="22.5" customHeight="1" spans="1:12">
      <c r="A15" s="85">
        <v>211</v>
      </c>
      <c r="B15" s="177" t="s">
        <v>36</v>
      </c>
      <c r="C15" s="178">
        <v>8600000</v>
      </c>
      <c r="D15" s="178">
        <f t="shared" si="0"/>
        <v>8600000</v>
      </c>
      <c r="E15" s="179">
        <v>0</v>
      </c>
      <c r="F15" s="179">
        <v>0</v>
      </c>
      <c r="G15" s="179">
        <v>7700000</v>
      </c>
      <c r="H15" s="179">
        <v>900000</v>
      </c>
      <c r="I15" s="179">
        <v>0</v>
      </c>
      <c r="J15" s="179">
        <v>0</v>
      </c>
      <c r="K15" s="179">
        <v>0</v>
      </c>
      <c r="L15" s="191">
        <v>0</v>
      </c>
    </row>
    <row r="16" ht="22.5" customHeight="1" spans="1:12">
      <c r="A16" s="85">
        <v>212</v>
      </c>
      <c r="B16" s="177" t="s">
        <v>37</v>
      </c>
      <c r="C16" s="178">
        <v>530868</v>
      </c>
      <c r="D16" s="178">
        <f t="shared" si="0"/>
        <v>530868</v>
      </c>
      <c r="E16" s="179">
        <v>442868</v>
      </c>
      <c r="F16" s="179">
        <v>88000</v>
      </c>
      <c r="G16" s="179">
        <v>0</v>
      </c>
      <c r="H16" s="179">
        <v>0</v>
      </c>
      <c r="I16" s="179">
        <v>0</v>
      </c>
      <c r="J16" s="179">
        <v>0</v>
      </c>
      <c r="K16" s="179">
        <v>0</v>
      </c>
      <c r="L16" s="191">
        <v>0</v>
      </c>
    </row>
    <row r="17" ht="22.5" customHeight="1" spans="1:12">
      <c r="A17" s="85">
        <v>213</v>
      </c>
      <c r="B17" s="177" t="s">
        <v>38</v>
      </c>
      <c r="C17" s="178">
        <v>20496828</v>
      </c>
      <c r="D17" s="178">
        <f t="shared" si="0"/>
        <v>20496828</v>
      </c>
      <c r="E17" s="179">
        <v>5979395.72</v>
      </c>
      <c r="F17" s="179">
        <v>176000</v>
      </c>
      <c r="G17" s="179">
        <v>3841432.28</v>
      </c>
      <c r="H17" s="179">
        <v>10500000</v>
      </c>
      <c r="I17" s="179">
        <v>0</v>
      </c>
      <c r="J17" s="179">
        <v>0</v>
      </c>
      <c r="K17" s="179">
        <v>0</v>
      </c>
      <c r="L17" s="191">
        <v>0</v>
      </c>
    </row>
    <row r="18" ht="22.5" customHeight="1" spans="1:12">
      <c r="A18" s="85">
        <v>214</v>
      </c>
      <c r="B18" s="177" t="s">
        <v>39</v>
      </c>
      <c r="C18" s="178">
        <f>D18+J18+K18+L18</f>
        <v>0</v>
      </c>
      <c r="D18" s="178">
        <f t="shared" si="0"/>
        <v>0</v>
      </c>
      <c r="E18" s="179">
        <v>0</v>
      </c>
      <c r="F18" s="179">
        <v>0</v>
      </c>
      <c r="G18" s="179">
        <v>0</v>
      </c>
      <c r="H18" s="179">
        <v>0</v>
      </c>
      <c r="I18" s="179">
        <v>0</v>
      </c>
      <c r="J18" s="179">
        <v>0</v>
      </c>
      <c r="K18" s="179">
        <v>0</v>
      </c>
      <c r="L18" s="191">
        <v>0</v>
      </c>
    </row>
    <row r="19" ht="22.5" customHeight="1" spans="1:12">
      <c r="A19" s="85">
        <v>215</v>
      </c>
      <c r="B19" s="177" t="s">
        <v>40</v>
      </c>
      <c r="C19" s="178">
        <v>0</v>
      </c>
      <c r="D19" s="178">
        <f t="shared" si="0"/>
        <v>0</v>
      </c>
      <c r="E19" s="179">
        <v>0</v>
      </c>
      <c r="F19" s="179">
        <v>0</v>
      </c>
      <c r="G19" s="179">
        <v>0</v>
      </c>
      <c r="H19" s="179">
        <v>0</v>
      </c>
      <c r="I19" s="179">
        <v>0</v>
      </c>
      <c r="J19" s="179">
        <v>0</v>
      </c>
      <c r="K19" s="179">
        <v>0</v>
      </c>
      <c r="L19" s="191">
        <v>0</v>
      </c>
    </row>
    <row r="20" ht="22.5" customHeight="1" spans="1:12">
      <c r="A20" s="85">
        <v>216</v>
      </c>
      <c r="B20" s="177" t="s">
        <v>41</v>
      </c>
      <c r="C20" s="178">
        <v>0</v>
      </c>
      <c r="D20" s="178">
        <f t="shared" si="0"/>
        <v>0</v>
      </c>
      <c r="E20" s="179">
        <v>0</v>
      </c>
      <c r="F20" s="179">
        <v>0</v>
      </c>
      <c r="G20" s="179">
        <v>0</v>
      </c>
      <c r="H20" s="179">
        <v>0</v>
      </c>
      <c r="I20" s="179">
        <v>0</v>
      </c>
      <c r="J20" s="179">
        <v>0</v>
      </c>
      <c r="K20" s="179">
        <v>0</v>
      </c>
      <c r="L20" s="191">
        <v>0</v>
      </c>
    </row>
    <row r="21" ht="22.5" customHeight="1" spans="1:12">
      <c r="A21" s="85">
        <v>217</v>
      </c>
      <c r="B21" s="177" t="s">
        <v>42</v>
      </c>
      <c r="C21" s="178">
        <v>0</v>
      </c>
      <c r="D21" s="178">
        <f t="shared" si="0"/>
        <v>0</v>
      </c>
      <c r="E21" s="179">
        <v>0</v>
      </c>
      <c r="F21" s="179">
        <v>0</v>
      </c>
      <c r="G21" s="179">
        <v>0</v>
      </c>
      <c r="H21" s="179">
        <v>0</v>
      </c>
      <c r="I21" s="179">
        <v>0</v>
      </c>
      <c r="J21" s="179">
        <v>0</v>
      </c>
      <c r="K21" s="179">
        <v>0</v>
      </c>
      <c r="L21" s="191">
        <v>0</v>
      </c>
    </row>
    <row r="22" ht="22.5" customHeight="1" spans="1:12">
      <c r="A22" s="85">
        <v>219</v>
      </c>
      <c r="B22" s="177" t="s">
        <v>43</v>
      </c>
      <c r="C22" s="178">
        <f>D22+J22+K22+L22</f>
        <v>0</v>
      </c>
      <c r="D22" s="178">
        <f t="shared" si="0"/>
        <v>0</v>
      </c>
      <c r="E22" s="179">
        <v>0</v>
      </c>
      <c r="F22" s="179">
        <v>0</v>
      </c>
      <c r="G22" s="179">
        <v>0</v>
      </c>
      <c r="H22" s="179">
        <v>0</v>
      </c>
      <c r="I22" s="179">
        <v>0</v>
      </c>
      <c r="J22" s="179">
        <v>0</v>
      </c>
      <c r="K22" s="179">
        <v>0</v>
      </c>
      <c r="L22" s="191">
        <v>0</v>
      </c>
    </row>
    <row r="23" ht="22.5" customHeight="1" spans="1:12">
      <c r="A23" s="85">
        <v>220</v>
      </c>
      <c r="B23" s="177" t="s">
        <v>44</v>
      </c>
      <c r="C23" s="178">
        <v>0</v>
      </c>
      <c r="D23" s="178">
        <f t="shared" si="0"/>
        <v>0</v>
      </c>
      <c r="E23" s="179">
        <v>0</v>
      </c>
      <c r="F23" s="179">
        <v>0</v>
      </c>
      <c r="G23" s="179">
        <v>0</v>
      </c>
      <c r="H23" s="179">
        <v>0</v>
      </c>
      <c r="I23" s="179">
        <v>0</v>
      </c>
      <c r="J23" s="179">
        <v>0</v>
      </c>
      <c r="K23" s="179">
        <v>0</v>
      </c>
      <c r="L23" s="191">
        <v>0</v>
      </c>
    </row>
    <row r="24" ht="22.5" customHeight="1" spans="1:12">
      <c r="A24" s="85">
        <v>221</v>
      </c>
      <c r="B24" s="177" t="s">
        <v>45</v>
      </c>
      <c r="C24" s="178">
        <v>969848.88</v>
      </c>
      <c r="D24" s="178">
        <f t="shared" si="0"/>
        <v>969848.88</v>
      </c>
      <c r="E24" s="179">
        <v>753848.88</v>
      </c>
      <c r="F24" s="179">
        <v>216000</v>
      </c>
      <c r="G24" s="179">
        <v>0</v>
      </c>
      <c r="H24" s="179">
        <v>0</v>
      </c>
      <c r="I24" s="179">
        <v>0</v>
      </c>
      <c r="J24" s="179">
        <v>0</v>
      </c>
      <c r="K24" s="179">
        <v>0</v>
      </c>
      <c r="L24" s="191">
        <v>0</v>
      </c>
    </row>
    <row r="25" ht="22.5" customHeight="1" spans="1:12">
      <c r="A25" s="99">
        <v>222</v>
      </c>
      <c r="B25" s="180" t="s">
        <v>46</v>
      </c>
      <c r="C25" s="181">
        <v>0</v>
      </c>
      <c r="D25" s="181">
        <f t="shared" si="0"/>
        <v>0</v>
      </c>
      <c r="E25" s="182">
        <v>0</v>
      </c>
      <c r="F25" s="182">
        <v>0</v>
      </c>
      <c r="G25" s="182">
        <v>0</v>
      </c>
      <c r="H25" s="182">
        <v>0</v>
      </c>
      <c r="I25" s="182">
        <v>0</v>
      </c>
      <c r="J25" s="182">
        <v>0</v>
      </c>
      <c r="K25" s="182">
        <v>0</v>
      </c>
      <c r="L25" s="192">
        <v>0</v>
      </c>
    </row>
    <row r="26" ht="22.5" customHeight="1" spans="1:12">
      <c r="A26" s="153">
        <v>224</v>
      </c>
      <c r="B26" s="183" t="s">
        <v>47</v>
      </c>
      <c r="C26" s="184">
        <v>0</v>
      </c>
      <c r="D26" s="185">
        <f t="shared" si="0"/>
        <v>0</v>
      </c>
      <c r="E26" s="186">
        <v>0</v>
      </c>
      <c r="F26" s="186">
        <v>0</v>
      </c>
      <c r="G26" s="186">
        <v>0</v>
      </c>
      <c r="H26" s="186">
        <v>0</v>
      </c>
      <c r="I26" s="186">
        <v>0</v>
      </c>
      <c r="J26" s="186">
        <v>0</v>
      </c>
      <c r="K26" s="186">
        <v>0</v>
      </c>
      <c r="L26" s="186">
        <v>0</v>
      </c>
    </row>
    <row r="27" ht="22.5" customHeight="1" spans="1:12">
      <c r="A27" s="96">
        <v>227</v>
      </c>
      <c r="B27" s="174" t="s">
        <v>48</v>
      </c>
      <c r="C27" s="175">
        <f>D27+J27+K27+L27</f>
        <v>0</v>
      </c>
      <c r="D27" s="175">
        <f t="shared" si="0"/>
        <v>0</v>
      </c>
      <c r="E27" s="176">
        <v>0</v>
      </c>
      <c r="F27" s="176">
        <v>0</v>
      </c>
      <c r="G27" s="176">
        <v>0</v>
      </c>
      <c r="H27" s="176">
        <v>0</v>
      </c>
      <c r="I27" s="176">
        <v>0</v>
      </c>
      <c r="J27" s="176">
        <v>0</v>
      </c>
      <c r="K27" s="176">
        <v>0</v>
      </c>
      <c r="L27" s="190">
        <v>0</v>
      </c>
    </row>
    <row r="28" ht="22.5" customHeight="1" spans="1:12">
      <c r="A28" s="85">
        <v>229</v>
      </c>
      <c r="B28" s="177" t="s">
        <v>49</v>
      </c>
      <c r="C28" s="178">
        <f>D28+J28+K28+L28</f>
        <v>0</v>
      </c>
      <c r="D28" s="178">
        <f t="shared" si="0"/>
        <v>0</v>
      </c>
      <c r="E28" s="179">
        <v>0</v>
      </c>
      <c r="F28" s="179">
        <v>0</v>
      </c>
      <c r="G28" s="179">
        <v>0</v>
      </c>
      <c r="H28" s="179">
        <v>0</v>
      </c>
      <c r="I28" s="179">
        <v>0</v>
      </c>
      <c r="J28" s="179">
        <v>0</v>
      </c>
      <c r="K28" s="179">
        <v>0</v>
      </c>
      <c r="L28" s="191">
        <v>0</v>
      </c>
    </row>
    <row r="29" ht="22.5" customHeight="1" spans="1:12">
      <c r="A29" s="85">
        <v>230</v>
      </c>
      <c r="B29" s="177" t="s">
        <v>50</v>
      </c>
      <c r="C29" s="178">
        <f>D29+J29+K29+L29</f>
        <v>0</v>
      </c>
      <c r="D29" s="178">
        <f t="shared" si="0"/>
        <v>0</v>
      </c>
      <c r="E29" s="179">
        <v>0</v>
      </c>
      <c r="F29" s="179">
        <v>0</v>
      </c>
      <c r="G29" s="179">
        <v>0</v>
      </c>
      <c r="H29" s="179">
        <v>0</v>
      </c>
      <c r="I29" s="179">
        <v>0</v>
      </c>
      <c r="J29" s="179">
        <v>0</v>
      </c>
      <c r="K29" s="179">
        <v>0</v>
      </c>
      <c r="L29" s="191">
        <v>0</v>
      </c>
    </row>
    <row r="30" ht="22.5" customHeight="1" spans="1:12">
      <c r="A30" s="85">
        <v>231</v>
      </c>
      <c r="B30" s="177" t="s">
        <v>51</v>
      </c>
      <c r="C30" s="178">
        <v>0</v>
      </c>
      <c r="D30" s="178">
        <f t="shared" si="0"/>
        <v>0</v>
      </c>
      <c r="E30" s="179">
        <v>0</v>
      </c>
      <c r="F30" s="179">
        <v>0</v>
      </c>
      <c r="G30" s="179">
        <v>0</v>
      </c>
      <c r="H30" s="179">
        <v>0</v>
      </c>
      <c r="I30" s="179">
        <v>0</v>
      </c>
      <c r="J30" s="179">
        <v>0</v>
      </c>
      <c r="K30" s="179">
        <v>0</v>
      </c>
      <c r="L30" s="191">
        <v>0</v>
      </c>
    </row>
    <row r="31" ht="22.5" customHeight="1" spans="1:12">
      <c r="A31" s="85">
        <v>232</v>
      </c>
      <c r="B31" s="177" t="s">
        <v>52</v>
      </c>
      <c r="C31" s="178">
        <v>0</v>
      </c>
      <c r="D31" s="178">
        <f t="shared" si="0"/>
        <v>0</v>
      </c>
      <c r="E31" s="179">
        <v>0</v>
      </c>
      <c r="F31" s="179">
        <v>0</v>
      </c>
      <c r="G31" s="179">
        <v>0</v>
      </c>
      <c r="H31" s="179">
        <v>0</v>
      </c>
      <c r="I31" s="179">
        <v>0</v>
      </c>
      <c r="J31" s="179">
        <v>0</v>
      </c>
      <c r="K31" s="179">
        <v>0</v>
      </c>
      <c r="L31" s="191">
        <v>0</v>
      </c>
    </row>
    <row r="32" ht="21.75" customHeight="1" spans="1:12">
      <c r="A32" s="85">
        <v>233</v>
      </c>
      <c r="B32" s="177" t="s">
        <v>53</v>
      </c>
      <c r="C32" s="178">
        <f>D32+J32+K32+L32</f>
        <v>0</v>
      </c>
      <c r="D32" s="178">
        <f t="shared" si="0"/>
        <v>0</v>
      </c>
      <c r="E32" s="179">
        <v>0</v>
      </c>
      <c r="F32" s="179">
        <v>0</v>
      </c>
      <c r="G32" s="179">
        <v>0</v>
      </c>
      <c r="H32" s="179">
        <v>0</v>
      </c>
      <c r="I32" s="179">
        <v>0</v>
      </c>
      <c r="J32" s="179">
        <v>0</v>
      </c>
      <c r="K32" s="179">
        <v>0</v>
      </c>
      <c r="L32" s="191">
        <v>0</v>
      </c>
    </row>
    <row r="33" ht="22.5" customHeight="1" spans="1:12">
      <c r="A33" s="187"/>
      <c r="B33" s="68" t="s">
        <v>84</v>
      </c>
      <c r="C33" s="178">
        <f t="shared" ref="C33:L33" si="1">SUM(C6:C32)</f>
        <v>72357974.29</v>
      </c>
      <c r="D33" s="178">
        <f t="shared" si="1"/>
        <v>72357974.29</v>
      </c>
      <c r="E33" s="178">
        <f t="shared" si="1"/>
        <v>19400500</v>
      </c>
      <c r="F33" s="178">
        <f t="shared" si="1"/>
        <v>3400000</v>
      </c>
      <c r="G33" s="178">
        <f t="shared" si="1"/>
        <v>28863574.29</v>
      </c>
      <c r="H33" s="178">
        <f t="shared" si="1"/>
        <v>20693900</v>
      </c>
      <c r="I33" s="178">
        <f t="shared" si="1"/>
        <v>0</v>
      </c>
      <c r="J33" s="178">
        <f t="shared" si="1"/>
        <v>0</v>
      </c>
      <c r="K33" s="178">
        <f t="shared" si="1"/>
        <v>0</v>
      </c>
      <c r="L33" s="178">
        <f t="shared" si="1"/>
        <v>0</v>
      </c>
    </row>
  </sheetData>
  <mergeCells count="15">
    <mergeCell ref="A1:L1"/>
    <mergeCell ref="B2:D2"/>
    <mergeCell ref="K2:L2"/>
    <mergeCell ref="D3:I3"/>
    <mergeCell ref="E4:F4"/>
    <mergeCell ref="A3:A5"/>
    <mergeCell ref="B3:B5"/>
    <mergeCell ref="C3:C5"/>
    <mergeCell ref="D4:D5"/>
    <mergeCell ref="G4:G5"/>
    <mergeCell ref="H4:H5"/>
    <mergeCell ref="I4:I5"/>
    <mergeCell ref="J3:J5"/>
    <mergeCell ref="K3:K5"/>
    <mergeCell ref="L3:L5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P305"/>
  <sheetViews>
    <sheetView showZeros="0" zoomScaleSheetLayoutView="60" workbookViewId="0">
      <pane ySplit="4" topLeftCell="A11" activePane="bottomLeft" state="frozenSplit"/>
      <selection/>
      <selection pane="bottomLeft" activeCell="B17" sqref="B17"/>
    </sheetView>
  </sheetViews>
  <sheetFormatPr defaultColWidth="9.09523809523809" defaultRowHeight="14.25" customHeight="1"/>
  <cols>
    <col min="1" max="1" width="9.69523809523809" customWidth="1"/>
    <col min="2" max="2" width="22.0952380952381" customWidth="1"/>
    <col min="3" max="3" width="13.6952380952381" customWidth="1"/>
    <col min="4" max="4" width="18" customWidth="1"/>
    <col min="5" max="8" width="14.2952380952381" customWidth="1"/>
    <col min="9" max="9" width="18.6" customWidth="1"/>
    <col min="10" max="10" width="17" customWidth="1"/>
    <col min="11" max="11" width="17.6" customWidth="1"/>
  </cols>
  <sheetData>
    <row r="1" ht="21.75" customHeight="1" spans="1:11">
      <c r="A1" s="70" t="s">
        <v>87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ht="21" customHeight="1" spans="1:11">
      <c r="A2" s="126" t="s">
        <v>1</v>
      </c>
      <c r="B2" s="127" t="s">
        <v>2</v>
      </c>
      <c r="C2" s="128"/>
      <c r="D2" s="128"/>
      <c r="E2" s="128"/>
      <c r="F2" s="128"/>
      <c r="G2" s="128"/>
      <c r="H2" s="128"/>
      <c r="I2" s="128"/>
      <c r="J2" s="142" t="s">
        <v>3</v>
      </c>
      <c r="K2" s="142" t="s">
        <v>88</v>
      </c>
    </row>
    <row r="3" ht="15" customHeight="1" spans="1:11">
      <c r="A3" s="74" t="s">
        <v>79</v>
      </c>
      <c r="B3" s="129" t="s">
        <v>80</v>
      </c>
      <c r="C3" s="130" t="s">
        <v>55</v>
      </c>
      <c r="D3" s="131" t="s">
        <v>89</v>
      </c>
      <c r="E3" s="131"/>
      <c r="F3" s="131"/>
      <c r="G3" s="131"/>
      <c r="H3" s="131"/>
      <c r="I3" s="130" t="s">
        <v>90</v>
      </c>
      <c r="J3" s="130"/>
      <c r="K3" s="143"/>
    </row>
    <row r="4" ht="22.5" customHeight="1" spans="1:11">
      <c r="A4" s="83"/>
      <c r="B4" s="84"/>
      <c r="C4" s="132"/>
      <c r="D4" s="132" t="s">
        <v>70</v>
      </c>
      <c r="E4" s="36" t="s">
        <v>91</v>
      </c>
      <c r="F4" s="36" t="s">
        <v>92</v>
      </c>
      <c r="G4" s="36" t="s">
        <v>93</v>
      </c>
      <c r="H4" s="36" t="s">
        <v>94</v>
      </c>
      <c r="I4" s="36" t="s">
        <v>70</v>
      </c>
      <c r="J4" s="35" t="s">
        <v>95</v>
      </c>
      <c r="K4" s="144" t="s">
        <v>96</v>
      </c>
    </row>
    <row r="5" ht="21" customHeight="1" spans="1:11">
      <c r="A5" s="133">
        <v>201</v>
      </c>
      <c r="B5" s="86" t="s">
        <v>97</v>
      </c>
      <c r="C5" s="134">
        <f t="shared" ref="C5:C68" si="0">D5+I5</f>
        <v>30729735</v>
      </c>
      <c r="D5" s="134">
        <f t="shared" ref="D5:D68" si="1">SUM(E5:H5)</f>
        <v>11827735</v>
      </c>
      <c r="E5" s="134">
        <f t="shared" ref="E5:K5" si="2">E6+E10+E12+E19+E21+E24+E29+E31+E33+E35+E37+E39+E41+E43+E45+E47</f>
        <v>8956233</v>
      </c>
      <c r="F5" s="134">
        <f t="shared" si="2"/>
        <v>2815622</v>
      </c>
      <c r="G5" s="134">
        <f t="shared" si="2"/>
        <v>5880</v>
      </c>
      <c r="H5" s="134">
        <f t="shared" si="2"/>
        <v>50000</v>
      </c>
      <c r="I5" s="134">
        <f t="shared" si="2"/>
        <v>18902000</v>
      </c>
      <c r="J5" s="134">
        <f t="shared" si="2"/>
        <v>18902000</v>
      </c>
      <c r="K5" s="134">
        <f t="shared" si="2"/>
        <v>0</v>
      </c>
    </row>
    <row r="6" ht="21" customHeight="1" spans="1:11">
      <c r="A6" s="85">
        <v>20101</v>
      </c>
      <c r="B6" s="86" t="s">
        <v>98</v>
      </c>
      <c r="C6" s="134">
        <f t="shared" si="0"/>
        <v>0</v>
      </c>
      <c r="D6" s="134">
        <f t="shared" si="1"/>
        <v>0</v>
      </c>
      <c r="E6" s="134">
        <f t="shared" ref="E6:K6" si="3">SUM(E7:E9)</f>
        <v>0</v>
      </c>
      <c r="F6" s="134">
        <f t="shared" si="3"/>
        <v>0</v>
      </c>
      <c r="G6" s="134">
        <f t="shared" si="3"/>
        <v>0</v>
      </c>
      <c r="H6" s="134">
        <f t="shared" si="3"/>
        <v>0</v>
      </c>
      <c r="I6" s="134">
        <f t="shared" si="3"/>
        <v>0</v>
      </c>
      <c r="J6" s="134">
        <f t="shared" si="3"/>
        <v>0</v>
      </c>
      <c r="K6" s="134">
        <f t="shared" si="3"/>
        <v>0</v>
      </c>
    </row>
    <row r="7" ht="21" customHeight="1" spans="1:16">
      <c r="A7" s="85">
        <v>2010104</v>
      </c>
      <c r="B7" s="86" t="s">
        <v>99</v>
      </c>
      <c r="C7" s="134">
        <f t="shared" si="0"/>
        <v>0</v>
      </c>
      <c r="D7" s="134">
        <f t="shared" si="1"/>
        <v>0</v>
      </c>
      <c r="E7" s="135">
        <v>0</v>
      </c>
      <c r="F7" s="135">
        <v>0</v>
      </c>
      <c r="G7" s="135">
        <v>0</v>
      </c>
      <c r="H7" s="135">
        <v>0</v>
      </c>
      <c r="I7" s="134">
        <f>SUM(J7:K7)</f>
        <v>0</v>
      </c>
      <c r="J7" s="134">
        <v>0</v>
      </c>
      <c r="K7" s="134">
        <v>0</v>
      </c>
      <c r="L7" s="145" t="s">
        <v>100</v>
      </c>
      <c r="M7" s="145"/>
      <c r="N7" s="145"/>
      <c r="O7" s="145"/>
      <c r="P7" s="145"/>
    </row>
    <row r="8" ht="21" customHeight="1" spans="1:16">
      <c r="A8" s="85">
        <v>2010108</v>
      </c>
      <c r="B8" s="86" t="s">
        <v>101</v>
      </c>
      <c r="C8" s="134">
        <f t="shared" si="0"/>
        <v>0</v>
      </c>
      <c r="D8" s="134">
        <f t="shared" si="1"/>
        <v>0</v>
      </c>
      <c r="E8" s="135">
        <v>0</v>
      </c>
      <c r="F8" s="135">
        <v>0</v>
      </c>
      <c r="G8" s="135">
        <v>0</v>
      </c>
      <c r="H8" s="135">
        <v>0</v>
      </c>
      <c r="I8" s="134">
        <f>SUM(J8:K8)</f>
        <v>0</v>
      </c>
      <c r="J8" s="134">
        <v>0</v>
      </c>
      <c r="K8" s="134">
        <v>0</v>
      </c>
      <c r="L8" s="145"/>
      <c r="M8" s="145"/>
      <c r="N8" s="145"/>
      <c r="O8" s="145"/>
      <c r="P8" s="145"/>
    </row>
    <row r="9" ht="21" customHeight="1" spans="1:11">
      <c r="A9" s="85">
        <v>2010199</v>
      </c>
      <c r="B9" s="86" t="s">
        <v>102</v>
      </c>
      <c r="C9" s="134">
        <f t="shared" si="0"/>
        <v>0</v>
      </c>
      <c r="D9" s="134">
        <f t="shared" si="1"/>
        <v>0</v>
      </c>
      <c r="E9" s="135">
        <v>0</v>
      </c>
      <c r="F9" s="135">
        <v>0</v>
      </c>
      <c r="G9" s="135">
        <v>0</v>
      </c>
      <c r="H9" s="135">
        <v>0</v>
      </c>
      <c r="I9" s="134">
        <f>SUM(J9:K9)</f>
        <v>0</v>
      </c>
      <c r="J9" s="134">
        <v>0</v>
      </c>
      <c r="K9" s="134">
        <v>0</v>
      </c>
    </row>
    <row r="10" ht="21" customHeight="1" spans="1:15">
      <c r="A10" s="85">
        <v>20102</v>
      </c>
      <c r="B10" s="86" t="s">
        <v>103</v>
      </c>
      <c r="C10" s="134">
        <f t="shared" si="0"/>
        <v>0</v>
      </c>
      <c r="D10" s="134">
        <f t="shared" si="1"/>
        <v>0</v>
      </c>
      <c r="E10" s="134">
        <f t="shared" ref="E10:K10" si="4">E11</f>
        <v>0</v>
      </c>
      <c r="F10" s="134">
        <f t="shared" si="4"/>
        <v>0</v>
      </c>
      <c r="G10" s="134">
        <f t="shared" si="4"/>
        <v>0</v>
      </c>
      <c r="H10" s="134">
        <f t="shared" si="4"/>
        <v>0</v>
      </c>
      <c r="I10" s="134">
        <f t="shared" si="4"/>
        <v>0</v>
      </c>
      <c r="J10" s="134">
        <f t="shared" si="4"/>
        <v>0</v>
      </c>
      <c r="K10" s="134">
        <f t="shared" si="4"/>
        <v>0</v>
      </c>
      <c r="M10" s="146" t="s">
        <v>104</v>
      </c>
      <c r="N10" s="145"/>
      <c r="O10" s="145"/>
    </row>
    <row r="11" ht="21" customHeight="1" spans="1:11">
      <c r="A11" s="85">
        <v>2010299</v>
      </c>
      <c r="B11" s="86" t="s">
        <v>105</v>
      </c>
      <c r="C11" s="134">
        <f t="shared" si="0"/>
        <v>0</v>
      </c>
      <c r="D11" s="134">
        <f t="shared" si="1"/>
        <v>0</v>
      </c>
      <c r="E11" s="135">
        <v>0</v>
      </c>
      <c r="F11" s="135">
        <v>0</v>
      </c>
      <c r="G11" s="135">
        <v>0</v>
      </c>
      <c r="H11" s="135">
        <v>0</v>
      </c>
      <c r="I11" s="134">
        <f>SUM(J11:K11)</f>
        <v>0</v>
      </c>
      <c r="J11" s="134">
        <v>0</v>
      </c>
      <c r="K11" s="134">
        <v>0</v>
      </c>
    </row>
    <row r="12" ht="21" customHeight="1" spans="1:11">
      <c r="A12" s="85">
        <v>20103</v>
      </c>
      <c r="B12" s="86" t="s">
        <v>106</v>
      </c>
      <c r="C12" s="134">
        <f t="shared" si="0"/>
        <v>30729735</v>
      </c>
      <c r="D12" s="134">
        <f t="shared" si="1"/>
        <v>11827735</v>
      </c>
      <c r="E12" s="134">
        <f t="shared" ref="E12:K12" si="5">SUM(E13:E18)</f>
        <v>8956233</v>
      </c>
      <c r="F12" s="134">
        <f t="shared" si="5"/>
        <v>2815622</v>
      </c>
      <c r="G12" s="134">
        <f t="shared" si="5"/>
        <v>5880</v>
      </c>
      <c r="H12" s="134">
        <f t="shared" si="5"/>
        <v>50000</v>
      </c>
      <c r="I12" s="134">
        <f t="shared" si="5"/>
        <v>18902000</v>
      </c>
      <c r="J12" s="134">
        <f t="shared" si="5"/>
        <v>18902000</v>
      </c>
      <c r="K12" s="134">
        <f t="shared" si="5"/>
        <v>0</v>
      </c>
    </row>
    <row r="13" ht="21" customHeight="1" spans="1:11">
      <c r="A13" s="85">
        <v>2010301</v>
      </c>
      <c r="B13" s="86" t="s">
        <v>107</v>
      </c>
      <c r="C13" s="134">
        <f t="shared" si="0"/>
        <v>11151099</v>
      </c>
      <c r="D13" s="134">
        <f t="shared" si="1"/>
        <v>11151099</v>
      </c>
      <c r="E13" s="134">
        <v>8385157</v>
      </c>
      <c r="F13" s="134">
        <v>2710662</v>
      </c>
      <c r="G13" s="134">
        <v>5280</v>
      </c>
      <c r="H13" s="134">
        <v>50000</v>
      </c>
      <c r="I13" s="134">
        <f t="shared" ref="I13:I18" si="6">SUM(J13:K13)</f>
        <v>0</v>
      </c>
      <c r="J13" s="134">
        <v>0</v>
      </c>
      <c r="K13" s="134">
        <v>0</v>
      </c>
    </row>
    <row r="14" ht="21" customHeight="1" spans="1:11">
      <c r="A14" s="85">
        <v>2010302</v>
      </c>
      <c r="B14" s="86" t="s">
        <v>108</v>
      </c>
      <c r="C14" s="134">
        <f t="shared" si="0"/>
        <v>18902000</v>
      </c>
      <c r="D14" s="134">
        <f t="shared" si="1"/>
        <v>0</v>
      </c>
      <c r="E14" s="135">
        <v>0</v>
      </c>
      <c r="F14" s="135">
        <v>0</v>
      </c>
      <c r="G14" s="135">
        <v>0</v>
      </c>
      <c r="H14" s="135">
        <v>0</v>
      </c>
      <c r="I14" s="134">
        <f t="shared" si="6"/>
        <v>18902000</v>
      </c>
      <c r="J14" s="134">
        <v>18902000</v>
      </c>
      <c r="K14" s="134">
        <v>0</v>
      </c>
    </row>
    <row r="15" ht="21" customHeight="1" spans="1:11">
      <c r="A15" s="99">
        <v>2010305</v>
      </c>
      <c r="B15" s="89" t="s">
        <v>109</v>
      </c>
      <c r="C15" s="134">
        <f t="shared" si="0"/>
        <v>0</v>
      </c>
      <c r="D15" s="134">
        <f t="shared" si="1"/>
        <v>0</v>
      </c>
      <c r="E15" s="135">
        <v>0</v>
      </c>
      <c r="F15" s="135">
        <v>0</v>
      </c>
      <c r="G15" s="135">
        <v>0</v>
      </c>
      <c r="H15" s="135">
        <v>0</v>
      </c>
      <c r="I15" s="134">
        <f t="shared" si="6"/>
        <v>0</v>
      </c>
      <c r="J15" s="134">
        <v>0</v>
      </c>
      <c r="K15" s="134">
        <v>0</v>
      </c>
    </row>
    <row r="16" ht="21" customHeight="1" spans="1:11">
      <c r="A16" s="136">
        <v>2010306</v>
      </c>
      <c r="B16" s="137" t="s">
        <v>110</v>
      </c>
      <c r="C16" s="138">
        <f t="shared" si="0"/>
        <v>676636</v>
      </c>
      <c r="D16" s="138">
        <f t="shared" si="1"/>
        <v>676636</v>
      </c>
      <c r="E16" s="139">
        <v>571076</v>
      </c>
      <c r="F16" s="139">
        <v>104960</v>
      </c>
      <c r="G16" s="139">
        <v>600</v>
      </c>
      <c r="H16" s="139">
        <v>0</v>
      </c>
      <c r="I16" s="138">
        <f t="shared" si="6"/>
        <v>0</v>
      </c>
      <c r="J16" s="138">
        <v>0</v>
      </c>
      <c r="K16" s="138">
        <v>0</v>
      </c>
    </row>
    <row r="17" ht="21" customHeight="1" spans="1:11">
      <c r="A17" s="96">
        <v>2010308</v>
      </c>
      <c r="B17" s="97" t="s">
        <v>111</v>
      </c>
      <c r="C17" s="140">
        <f t="shared" si="0"/>
        <v>0</v>
      </c>
      <c r="D17" s="140">
        <f t="shared" si="1"/>
        <v>0</v>
      </c>
      <c r="E17" s="141">
        <v>0</v>
      </c>
      <c r="F17" s="141">
        <v>0</v>
      </c>
      <c r="G17" s="141">
        <v>0</v>
      </c>
      <c r="H17" s="141">
        <v>0</v>
      </c>
      <c r="I17" s="140">
        <f t="shared" si="6"/>
        <v>0</v>
      </c>
      <c r="J17" s="140">
        <v>0</v>
      </c>
      <c r="K17" s="140">
        <v>0</v>
      </c>
    </row>
    <row r="18" ht="21" customHeight="1" spans="1:11">
      <c r="A18" s="85">
        <v>2010399</v>
      </c>
      <c r="B18" s="86" t="s">
        <v>112</v>
      </c>
      <c r="C18" s="134">
        <f t="shared" si="0"/>
        <v>0</v>
      </c>
      <c r="D18" s="134">
        <f t="shared" si="1"/>
        <v>0</v>
      </c>
      <c r="E18" s="135">
        <v>0</v>
      </c>
      <c r="F18" s="135">
        <v>0</v>
      </c>
      <c r="G18" s="135">
        <v>0</v>
      </c>
      <c r="H18" s="135">
        <v>0</v>
      </c>
      <c r="I18" s="134">
        <f t="shared" si="6"/>
        <v>0</v>
      </c>
      <c r="J18" s="134">
        <v>0</v>
      </c>
      <c r="K18" s="134">
        <v>0</v>
      </c>
    </row>
    <row r="19" ht="21" customHeight="1" spans="1:11">
      <c r="A19" s="85">
        <v>20104</v>
      </c>
      <c r="B19" s="86" t="s">
        <v>113</v>
      </c>
      <c r="C19" s="134">
        <f t="shared" si="0"/>
        <v>0</v>
      </c>
      <c r="D19" s="134">
        <f t="shared" si="1"/>
        <v>0</v>
      </c>
      <c r="E19" s="134">
        <f t="shared" ref="E19:K19" si="7">E20</f>
        <v>0</v>
      </c>
      <c r="F19" s="134">
        <f t="shared" si="7"/>
        <v>0</v>
      </c>
      <c r="G19" s="134">
        <f t="shared" si="7"/>
        <v>0</v>
      </c>
      <c r="H19" s="134">
        <f t="shared" si="7"/>
        <v>0</v>
      </c>
      <c r="I19" s="134">
        <f t="shared" si="7"/>
        <v>0</v>
      </c>
      <c r="J19" s="134">
        <f t="shared" si="7"/>
        <v>0</v>
      </c>
      <c r="K19" s="134">
        <f t="shared" si="7"/>
        <v>0</v>
      </c>
    </row>
    <row r="20" ht="21" customHeight="1" spans="1:11">
      <c r="A20" s="85">
        <v>2010499</v>
      </c>
      <c r="B20" s="86" t="s">
        <v>114</v>
      </c>
      <c r="C20" s="134">
        <f t="shared" si="0"/>
        <v>0</v>
      </c>
      <c r="D20" s="134">
        <f t="shared" si="1"/>
        <v>0</v>
      </c>
      <c r="E20" s="135">
        <v>0</v>
      </c>
      <c r="F20" s="135">
        <v>0</v>
      </c>
      <c r="G20" s="135">
        <v>0</v>
      </c>
      <c r="H20" s="135">
        <v>0</v>
      </c>
      <c r="I20" s="134">
        <f>SUM(J20:K20)</f>
        <v>0</v>
      </c>
      <c r="J20" s="134">
        <v>0</v>
      </c>
      <c r="K20" s="134">
        <v>0</v>
      </c>
    </row>
    <row r="21" ht="21" customHeight="1" spans="1:11">
      <c r="A21" s="85">
        <v>20105</v>
      </c>
      <c r="B21" s="86" t="s">
        <v>115</v>
      </c>
      <c r="C21" s="134">
        <f t="shared" si="0"/>
        <v>0</v>
      </c>
      <c r="D21" s="134">
        <f t="shared" si="1"/>
        <v>0</v>
      </c>
      <c r="E21" s="134">
        <f t="shared" ref="E21:K21" si="8">SUM(E22:E23)</f>
        <v>0</v>
      </c>
      <c r="F21" s="134">
        <f t="shared" si="8"/>
        <v>0</v>
      </c>
      <c r="G21" s="134">
        <f t="shared" si="8"/>
        <v>0</v>
      </c>
      <c r="H21" s="134">
        <f t="shared" si="8"/>
        <v>0</v>
      </c>
      <c r="I21" s="134">
        <f t="shared" si="8"/>
        <v>0</v>
      </c>
      <c r="J21" s="134">
        <f t="shared" si="8"/>
        <v>0</v>
      </c>
      <c r="K21" s="134">
        <f t="shared" si="8"/>
        <v>0</v>
      </c>
    </row>
    <row r="22" ht="21" customHeight="1" spans="1:11">
      <c r="A22" s="85">
        <v>2010507</v>
      </c>
      <c r="B22" s="86" t="s">
        <v>116</v>
      </c>
      <c r="C22" s="134">
        <f t="shared" si="0"/>
        <v>0</v>
      </c>
      <c r="D22" s="134">
        <f t="shared" si="1"/>
        <v>0</v>
      </c>
      <c r="E22" s="135">
        <v>0</v>
      </c>
      <c r="F22" s="135">
        <v>0</v>
      </c>
      <c r="G22" s="135">
        <v>0</v>
      </c>
      <c r="H22" s="135">
        <v>0</v>
      </c>
      <c r="I22" s="134">
        <f>SUM(J22:K22)</f>
        <v>0</v>
      </c>
      <c r="J22" s="134">
        <v>0</v>
      </c>
      <c r="K22" s="134">
        <v>0</v>
      </c>
    </row>
    <row r="23" ht="21" customHeight="1" spans="1:11">
      <c r="A23" s="85">
        <v>2010599</v>
      </c>
      <c r="B23" s="86" t="s">
        <v>117</v>
      </c>
      <c r="C23" s="134">
        <f t="shared" si="0"/>
        <v>0</v>
      </c>
      <c r="D23" s="134">
        <f t="shared" si="1"/>
        <v>0</v>
      </c>
      <c r="E23" s="135">
        <v>0</v>
      </c>
      <c r="F23" s="135">
        <v>0</v>
      </c>
      <c r="G23" s="135">
        <v>0</v>
      </c>
      <c r="H23" s="135">
        <v>0</v>
      </c>
      <c r="I23" s="134">
        <f>SUM(J23:K23)</f>
        <v>0</v>
      </c>
      <c r="J23" s="134">
        <v>0</v>
      </c>
      <c r="K23" s="134">
        <v>0</v>
      </c>
    </row>
    <row r="24" ht="21" customHeight="1" spans="1:11">
      <c r="A24" s="85">
        <v>20106</v>
      </c>
      <c r="B24" s="86" t="s">
        <v>118</v>
      </c>
      <c r="C24" s="134">
        <f t="shared" si="0"/>
        <v>0</v>
      </c>
      <c r="D24" s="134">
        <f t="shared" si="1"/>
        <v>0</v>
      </c>
      <c r="E24" s="134">
        <f t="shared" ref="E24:K24" si="9">SUM(E25:E28)</f>
        <v>0</v>
      </c>
      <c r="F24" s="134">
        <f t="shared" si="9"/>
        <v>0</v>
      </c>
      <c r="G24" s="134">
        <f t="shared" si="9"/>
        <v>0</v>
      </c>
      <c r="H24" s="134">
        <f t="shared" si="9"/>
        <v>0</v>
      </c>
      <c r="I24" s="134">
        <f t="shared" si="9"/>
        <v>0</v>
      </c>
      <c r="J24" s="134">
        <f t="shared" si="9"/>
        <v>0</v>
      </c>
      <c r="K24" s="134">
        <f t="shared" si="9"/>
        <v>0</v>
      </c>
    </row>
    <row r="25" ht="21" customHeight="1" spans="1:11">
      <c r="A25" s="85">
        <v>2010601</v>
      </c>
      <c r="B25" s="86" t="s">
        <v>119</v>
      </c>
      <c r="C25" s="134">
        <f t="shared" si="0"/>
        <v>0</v>
      </c>
      <c r="D25" s="134">
        <f t="shared" si="1"/>
        <v>0</v>
      </c>
      <c r="E25" s="135">
        <v>0</v>
      </c>
      <c r="F25" s="135">
        <v>0</v>
      </c>
      <c r="G25" s="135">
        <v>0</v>
      </c>
      <c r="H25" s="135">
        <v>0</v>
      </c>
      <c r="I25" s="134">
        <f>SUM(J25:K25)</f>
        <v>0</v>
      </c>
      <c r="J25" s="134">
        <v>0</v>
      </c>
      <c r="K25" s="134">
        <v>0</v>
      </c>
    </row>
    <row r="26" ht="21" customHeight="1" spans="1:11">
      <c r="A26" s="85">
        <v>2010602</v>
      </c>
      <c r="B26" s="86" t="s">
        <v>120</v>
      </c>
      <c r="C26" s="134">
        <f t="shared" si="0"/>
        <v>0</v>
      </c>
      <c r="D26" s="134">
        <f t="shared" si="1"/>
        <v>0</v>
      </c>
      <c r="E26" s="135">
        <v>0</v>
      </c>
      <c r="F26" s="135">
        <v>0</v>
      </c>
      <c r="G26" s="135">
        <v>0</v>
      </c>
      <c r="H26" s="135">
        <v>0</v>
      </c>
      <c r="I26" s="134">
        <f>SUM(J26:K26)</f>
        <v>0</v>
      </c>
      <c r="J26" s="134">
        <v>0</v>
      </c>
      <c r="K26" s="134">
        <v>0</v>
      </c>
    </row>
    <row r="27" ht="21" customHeight="1" spans="1:11">
      <c r="A27" s="85">
        <v>2010607</v>
      </c>
      <c r="B27" s="86" t="s">
        <v>121</v>
      </c>
      <c r="C27" s="134">
        <f t="shared" si="0"/>
        <v>0</v>
      </c>
      <c r="D27" s="134">
        <f t="shared" si="1"/>
        <v>0</v>
      </c>
      <c r="E27" s="135">
        <v>0</v>
      </c>
      <c r="F27" s="135">
        <v>0</v>
      </c>
      <c r="G27" s="135">
        <v>0</v>
      </c>
      <c r="H27" s="135">
        <v>0</v>
      </c>
      <c r="I27" s="134">
        <f>SUM(J27:K27)</f>
        <v>0</v>
      </c>
      <c r="J27" s="134">
        <v>0</v>
      </c>
      <c r="K27" s="134">
        <v>0</v>
      </c>
    </row>
    <row r="28" ht="21" customHeight="1" spans="1:11">
      <c r="A28" s="85">
        <v>2010699</v>
      </c>
      <c r="B28" s="86" t="s">
        <v>122</v>
      </c>
      <c r="C28" s="134">
        <f t="shared" si="0"/>
        <v>0</v>
      </c>
      <c r="D28" s="134">
        <f t="shared" si="1"/>
        <v>0</v>
      </c>
      <c r="E28" s="135">
        <v>0</v>
      </c>
      <c r="F28" s="135">
        <v>0</v>
      </c>
      <c r="G28" s="135">
        <v>0</v>
      </c>
      <c r="H28" s="135">
        <v>0</v>
      </c>
      <c r="I28" s="134">
        <f>SUM(J28:K28)</f>
        <v>0</v>
      </c>
      <c r="J28" s="134">
        <v>0</v>
      </c>
      <c r="K28" s="134">
        <v>0</v>
      </c>
    </row>
    <row r="29" ht="21" customHeight="1" spans="1:11">
      <c r="A29" s="85">
        <v>20110</v>
      </c>
      <c r="B29" s="86" t="s">
        <v>123</v>
      </c>
      <c r="C29" s="134">
        <f t="shared" si="0"/>
        <v>0</v>
      </c>
      <c r="D29" s="134">
        <f t="shared" si="1"/>
        <v>0</v>
      </c>
      <c r="E29" s="134">
        <f t="shared" ref="E29:K29" si="10">E30</f>
        <v>0</v>
      </c>
      <c r="F29" s="134">
        <f t="shared" si="10"/>
        <v>0</v>
      </c>
      <c r="G29" s="134">
        <f t="shared" si="10"/>
        <v>0</v>
      </c>
      <c r="H29" s="134">
        <f t="shared" si="10"/>
        <v>0</v>
      </c>
      <c r="I29" s="134">
        <f t="shared" si="10"/>
        <v>0</v>
      </c>
      <c r="J29" s="134">
        <f t="shared" si="10"/>
        <v>0</v>
      </c>
      <c r="K29" s="134">
        <f t="shared" si="10"/>
        <v>0</v>
      </c>
    </row>
    <row r="30" ht="21" customHeight="1" spans="1:11">
      <c r="A30" s="85">
        <v>2011006</v>
      </c>
      <c r="B30" s="86" t="s">
        <v>124</v>
      </c>
      <c r="C30" s="134">
        <f t="shared" si="0"/>
        <v>0</v>
      </c>
      <c r="D30" s="134">
        <f t="shared" si="1"/>
        <v>0</v>
      </c>
      <c r="E30" s="135">
        <v>0</v>
      </c>
      <c r="F30" s="135">
        <v>0</v>
      </c>
      <c r="G30" s="135">
        <v>0</v>
      </c>
      <c r="H30" s="135">
        <v>0</v>
      </c>
      <c r="I30" s="134">
        <f>SUM(J30:K30)</f>
        <v>0</v>
      </c>
      <c r="J30" s="134">
        <v>0</v>
      </c>
      <c r="K30" s="134">
        <v>0</v>
      </c>
    </row>
    <row r="31" ht="21" customHeight="1" spans="1:11">
      <c r="A31" s="85">
        <v>20113</v>
      </c>
      <c r="B31" s="86" t="s">
        <v>125</v>
      </c>
      <c r="C31" s="134">
        <f t="shared" si="0"/>
        <v>0</v>
      </c>
      <c r="D31" s="134">
        <f t="shared" si="1"/>
        <v>0</v>
      </c>
      <c r="E31" s="134">
        <f t="shared" ref="E31:K31" si="11">E32</f>
        <v>0</v>
      </c>
      <c r="F31" s="134">
        <f t="shared" si="11"/>
        <v>0</v>
      </c>
      <c r="G31" s="134">
        <f t="shared" si="11"/>
        <v>0</v>
      </c>
      <c r="H31" s="134">
        <f t="shared" si="11"/>
        <v>0</v>
      </c>
      <c r="I31" s="134">
        <f t="shared" si="11"/>
        <v>0</v>
      </c>
      <c r="J31" s="134">
        <f t="shared" si="11"/>
        <v>0</v>
      </c>
      <c r="K31" s="134">
        <f t="shared" si="11"/>
        <v>0</v>
      </c>
    </row>
    <row r="32" ht="21" customHeight="1" spans="1:11">
      <c r="A32" s="85">
        <v>2011308</v>
      </c>
      <c r="B32" s="86" t="s">
        <v>126</v>
      </c>
      <c r="C32" s="134">
        <f t="shared" si="0"/>
        <v>0</v>
      </c>
      <c r="D32" s="134">
        <f t="shared" si="1"/>
        <v>0</v>
      </c>
      <c r="E32" s="135">
        <v>0</v>
      </c>
      <c r="F32" s="135">
        <v>0</v>
      </c>
      <c r="G32" s="135">
        <v>0</v>
      </c>
      <c r="H32" s="135">
        <v>0</v>
      </c>
      <c r="I32" s="134">
        <f>SUM(J32:K32)</f>
        <v>0</v>
      </c>
      <c r="J32" s="134">
        <v>0</v>
      </c>
      <c r="K32" s="134">
        <v>0</v>
      </c>
    </row>
    <row r="33" ht="21" customHeight="1" spans="1:11">
      <c r="A33" s="85">
        <v>20117</v>
      </c>
      <c r="B33" s="86" t="s">
        <v>127</v>
      </c>
      <c r="C33" s="134">
        <f t="shared" si="0"/>
        <v>0</v>
      </c>
      <c r="D33" s="134">
        <f t="shared" si="1"/>
        <v>0</v>
      </c>
      <c r="E33" s="134">
        <f t="shared" ref="E33:K33" si="12">E34</f>
        <v>0</v>
      </c>
      <c r="F33" s="134">
        <f t="shared" si="12"/>
        <v>0</v>
      </c>
      <c r="G33" s="134">
        <f t="shared" si="12"/>
        <v>0</v>
      </c>
      <c r="H33" s="134">
        <f t="shared" si="12"/>
        <v>0</v>
      </c>
      <c r="I33" s="134">
        <f t="shared" si="12"/>
        <v>0</v>
      </c>
      <c r="J33" s="134">
        <f t="shared" si="12"/>
        <v>0</v>
      </c>
      <c r="K33" s="134">
        <f t="shared" si="12"/>
        <v>0</v>
      </c>
    </row>
    <row r="34" ht="21" customHeight="1" spans="1:11">
      <c r="A34" s="85">
        <v>2011709</v>
      </c>
      <c r="B34" s="86" t="s">
        <v>128</v>
      </c>
      <c r="C34" s="134">
        <f t="shared" si="0"/>
        <v>0</v>
      </c>
      <c r="D34" s="134">
        <f t="shared" si="1"/>
        <v>0</v>
      </c>
      <c r="E34" s="135">
        <v>0</v>
      </c>
      <c r="F34" s="135">
        <v>0</v>
      </c>
      <c r="G34" s="135">
        <v>0</v>
      </c>
      <c r="H34" s="135">
        <v>0</v>
      </c>
      <c r="I34" s="134">
        <f>SUM(J34:K34)</f>
        <v>0</v>
      </c>
      <c r="J34" s="134">
        <v>0</v>
      </c>
      <c r="K34" s="134">
        <v>0</v>
      </c>
    </row>
    <row r="35" ht="21" customHeight="1" spans="1:11">
      <c r="A35" s="85">
        <v>20124</v>
      </c>
      <c r="B35" s="86" t="s">
        <v>129</v>
      </c>
      <c r="C35" s="134">
        <f t="shared" si="0"/>
        <v>0</v>
      </c>
      <c r="D35" s="134">
        <f t="shared" si="1"/>
        <v>0</v>
      </c>
      <c r="E35" s="134">
        <f t="shared" ref="E35:K35" si="13">E36</f>
        <v>0</v>
      </c>
      <c r="F35" s="134">
        <f t="shared" si="13"/>
        <v>0</v>
      </c>
      <c r="G35" s="134">
        <f t="shared" si="13"/>
        <v>0</v>
      </c>
      <c r="H35" s="134">
        <f t="shared" si="13"/>
        <v>0</v>
      </c>
      <c r="I35" s="134">
        <f t="shared" si="13"/>
        <v>0</v>
      </c>
      <c r="J35" s="134">
        <f t="shared" si="13"/>
        <v>0</v>
      </c>
      <c r="K35" s="134">
        <f t="shared" si="13"/>
        <v>0</v>
      </c>
    </row>
    <row r="36" ht="21" customHeight="1" spans="1:11">
      <c r="A36" s="85">
        <v>2012499</v>
      </c>
      <c r="B36" s="86" t="s">
        <v>130</v>
      </c>
      <c r="C36" s="134">
        <f t="shared" si="0"/>
        <v>0</v>
      </c>
      <c r="D36" s="134">
        <f t="shared" si="1"/>
        <v>0</v>
      </c>
      <c r="E36" s="135">
        <v>0</v>
      </c>
      <c r="F36" s="135">
        <v>0</v>
      </c>
      <c r="G36" s="135">
        <v>0</v>
      </c>
      <c r="H36" s="135">
        <v>0</v>
      </c>
      <c r="I36" s="134">
        <f>SUM(J36:K36)</f>
        <v>0</v>
      </c>
      <c r="J36" s="134">
        <v>0</v>
      </c>
      <c r="K36" s="134">
        <v>0</v>
      </c>
    </row>
    <row r="37" ht="21" customHeight="1" spans="1:11">
      <c r="A37" s="85">
        <v>20129</v>
      </c>
      <c r="B37" s="86" t="s">
        <v>131</v>
      </c>
      <c r="C37" s="134">
        <f t="shared" si="0"/>
        <v>0</v>
      </c>
      <c r="D37" s="134">
        <f t="shared" si="1"/>
        <v>0</v>
      </c>
      <c r="E37" s="134">
        <f t="shared" ref="E37:K37" si="14">E38</f>
        <v>0</v>
      </c>
      <c r="F37" s="134">
        <f t="shared" si="14"/>
        <v>0</v>
      </c>
      <c r="G37" s="134">
        <f t="shared" si="14"/>
        <v>0</v>
      </c>
      <c r="H37" s="134">
        <f t="shared" si="14"/>
        <v>0</v>
      </c>
      <c r="I37" s="134">
        <f t="shared" si="14"/>
        <v>0</v>
      </c>
      <c r="J37" s="134">
        <f t="shared" si="14"/>
        <v>0</v>
      </c>
      <c r="K37" s="134">
        <f t="shared" si="14"/>
        <v>0</v>
      </c>
    </row>
    <row r="38" ht="21" customHeight="1" spans="1:11">
      <c r="A38" s="85">
        <v>2012999</v>
      </c>
      <c r="B38" s="86" t="s">
        <v>132</v>
      </c>
      <c r="C38" s="134">
        <f t="shared" si="0"/>
        <v>0</v>
      </c>
      <c r="D38" s="134">
        <f t="shared" si="1"/>
        <v>0</v>
      </c>
      <c r="E38" s="135">
        <v>0</v>
      </c>
      <c r="F38" s="135">
        <v>0</v>
      </c>
      <c r="G38" s="135">
        <v>0</v>
      </c>
      <c r="H38" s="135">
        <v>0</v>
      </c>
      <c r="I38" s="134">
        <f>SUM(J38:K38)</f>
        <v>0</v>
      </c>
      <c r="J38" s="134">
        <v>0</v>
      </c>
      <c r="K38" s="134">
        <v>0</v>
      </c>
    </row>
    <row r="39" ht="21" customHeight="1" spans="1:11">
      <c r="A39" s="85">
        <v>20131</v>
      </c>
      <c r="B39" s="86" t="s">
        <v>133</v>
      </c>
      <c r="C39" s="134">
        <f t="shared" si="0"/>
        <v>0</v>
      </c>
      <c r="D39" s="134">
        <f t="shared" si="1"/>
        <v>0</v>
      </c>
      <c r="E39" s="134">
        <f t="shared" ref="E39:K39" si="15">E40</f>
        <v>0</v>
      </c>
      <c r="F39" s="134">
        <f t="shared" si="15"/>
        <v>0</v>
      </c>
      <c r="G39" s="134">
        <f t="shared" si="15"/>
        <v>0</v>
      </c>
      <c r="H39" s="134">
        <f t="shared" si="15"/>
        <v>0</v>
      </c>
      <c r="I39" s="134">
        <f t="shared" si="15"/>
        <v>0</v>
      </c>
      <c r="J39" s="134">
        <f t="shared" si="15"/>
        <v>0</v>
      </c>
      <c r="K39" s="134">
        <f t="shared" si="15"/>
        <v>0</v>
      </c>
    </row>
    <row r="40" ht="21" customHeight="1" spans="1:11">
      <c r="A40" s="85">
        <v>2013199</v>
      </c>
      <c r="B40" s="86" t="s">
        <v>134</v>
      </c>
      <c r="C40" s="134">
        <f t="shared" si="0"/>
        <v>0</v>
      </c>
      <c r="D40" s="134">
        <f t="shared" si="1"/>
        <v>0</v>
      </c>
      <c r="E40" s="135">
        <v>0</v>
      </c>
      <c r="F40" s="135">
        <v>0</v>
      </c>
      <c r="G40" s="135">
        <v>0</v>
      </c>
      <c r="H40" s="135">
        <v>0</v>
      </c>
      <c r="I40" s="134">
        <f>SUM(J40:K40)</f>
        <v>0</v>
      </c>
      <c r="J40" s="134">
        <v>0</v>
      </c>
      <c r="K40" s="134">
        <v>0</v>
      </c>
    </row>
    <row r="41" ht="21" customHeight="1" spans="1:11">
      <c r="A41" s="85">
        <v>20132</v>
      </c>
      <c r="B41" s="86" t="s">
        <v>135</v>
      </c>
      <c r="C41" s="134">
        <f t="shared" si="0"/>
        <v>0</v>
      </c>
      <c r="D41" s="134">
        <f t="shared" si="1"/>
        <v>0</v>
      </c>
      <c r="E41" s="134">
        <f t="shared" ref="E41:K41" si="16">E42</f>
        <v>0</v>
      </c>
      <c r="F41" s="134">
        <f t="shared" si="16"/>
        <v>0</v>
      </c>
      <c r="G41" s="134">
        <f t="shared" si="16"/>
        <v>0</v>
      </c>
      <c r="H41" s="134">
        <f t="shared" si="16"/>
        <v>0</v>
      </c>
      <c r="I41" s="134">
        <f t="shared" si="16"/>
        <v>0</v>
      </c>
      <c r="J41" s="134">
        <f t="shared" si="16"/>
        <v>0</v>
      </c>
      <c r="K41" s="134">
        <f t="shared" si="16"/>
        <v>0</v>
      </c>
    </row>
    <row r="42" ht="21" customHeight="1" spans="1:11">
      <c r="A42" s="85">
        <v>2013299</v>
      </c>
      <c r="B42" s="86" t="s">
        <v>136</v>
      </c>
      <c r="C42" s="134">
        <f t="shared" si="0"/>
        <v>0</v>
      </c>
      <c r="D42" s="134">
        <f t="shared" si="1"/>
        <v>0</v>
      </c>
      <c r="E42" s="135">
        <v>0</v>
      </c>
      <c r="F42" s="135">
        <v>0</v>
      </c>
      <c r="G42" s="135">
        <v>0</v>
      </c>
      <c r="H42" s="135">
        <v>0</v>
      </c>
      <c r="I42" s="134">
        <f>SUM(J42:K42)</f>
        <v>0</v>
      </c>
      <c r="J42" s="134">
        <v>0</v>
      </c>
      <c r="K42" s="134">
        <v>0</v>
      </c>
    </row>
    <row r="43" ht="21" customHeight="1" spans="1:11">
      <c r="A43" s="85">
        <v>20133</v>
      </c>
      <c r="B43" s="86" t="s">
        <v>137</v>
      </c>
      <c r="C43" s="134">
        <f t="shared" si="0"/>
        <v>0</v>
      </c>
      <c r="D43" s="134">
        <f t="shared" si="1"/>
        <v>0</v>
      </c>
      <c r="E43" s="134">
        <f t="shared" ref="E43:K43" si="17">E44</f>
        <v>0</v>
      </c>
      <c r="F43" s="134">
        <f t="shared" si="17"/>
        <v>0</v>
      </c>
      <c r="G43" s="134">
        <f t="shared" si="17"/>
        <v>0</v>
      </c>
      <c r="H43" s="134">
        <f t="shared" si="17"/>
        <v>0</v>
      </c>
      <c r="I43" s="134">
        <f t="shared" si="17"/>
        <v>0</v>
      </c>
      <c r="J43" s="134">
        <f t="shared" si="17"/>
        <v>0</v>
      </c>
      <c r="K43" s="134">
        <f t="shared" si="17"/>
        <v>0</v>
      </c>
    </row>
    <row r="44" ht="21" customHeight="1" spans="1:11">
      <c r="A44" s="85">
        <v>2013399</v>
      </c>
      <c r="B44" s="86" t="s">
        <v>138</v>
      </c>
      <c r="C44" s="134">
        <f t="shared" si="0"/>
        <v>0</v>
      </c>
      <c r="D44" s="134">
        <f t="shared" si="1"/>
        <v>0</v>
      </c>
      <c r="E44" s="135">
        <v>0</v>
      </c>
      <c r="F44" s="135">
        <v>0</v>
      </c>
      <c r="G44" s="135">
        <v>0</v>
      </c>
      <c r="H44" s="135">
        <v>0</v>
      </c>
      <c r="I44" s="134">
        <f>SUM(J44:K44)</f>
        <v>0</v>
      </c>
      <c r="J44" s="134">
        <v>0</v>
      </c>
      <c r="K44" s="134">
        <v>0</v>
      </c>
    </row>
    <row r="45" ht="21" customHeight="1" spans="1:11">
      <c r="A45" s="85">
        <v>20134</v>
      </c>
      <c r="B45" s="86" t="s">
        <v>139</v>
      </c>
      <c r="C45" s="134">
        <f t="shared" si="0"/>
        <v>0</v>
      </c>
      <c r="D45" s="134">
        <f t="shared" si="1"/>
        <v>0</v>
      </c>
      <c r="E45" s="134">
        <f t="shared" ref="E45:K45" si="18">E46</f>
        <v>0</v>
      </c>
      <c r="F45" s="134">
        <f t="shared" si="18"/>
        <v>0</v>
      </c>
      <c r="G45" s="134">
        <f t="shared" si="18"/>
        <v>0</v>
      </c>
      <c r="H45" s="134">
        <f t="shared" si="18"/>
        <v>0</v>
      </c>
      <c r="I45" s="134">
        <f t="shared" si="18"/>
        <v>0</v>
      </c>
      <c r="J45" s="134">
        <f t="shared" si="18"/>
        <v>0</v>
      </c>
      <c r="K45" s="134">
        <f t="shared" si="18"/>
        <v>0</v>
      </c>
    </row>
    <row r="46" ht="21" customHeight="1" spans="1:11">
      <c r="A46" s="85">
        <v>2013499</v>
      </c>
      <c r="B46" s="86" t="s">
        <v>140</v>
      </c>
      <c r="C46" s="134">
        <f t="shared" si="0"/>
        <v>0</v>
      </c>
      <c r="D46" s="134">
        <f t="shared" si="1"/>
        <v>0</v>
      </c>
      <c r="E46" s="135">
        <v>0</v>
      </c>
      <c r="F46" s="135">
        <v>0</v>
      </c>
      <c r="G46" s="135">
        <v>0</v>
      </c>
      <c r="H46" s="135">
        <v>0</v>
      </c>
      <c r="I46" s="134">
        <f>SUM(J46:K46)</f>
        <v>0</v>
      </c>
      <c r="J46" s="134">
        <v>0</v>
      </c>
      <c r="K46" s="134">
        <v>0</v>
      </c>
    </row>
    <row r="47" ht="21" customHeight="1" spans="1:11">
      <c r="A47" s="85">
        <v>20199</v>
      </c>
      <c r="B47" s="86" t="s">
        <v>141</v>
      </c>
      <c r="C47" s="134">
        <f t="shared" si="0"/>
        <v>0</v>
      </c>
      <c r="D47" s="134">
        <f t="shared" si="1"/>
        <v>0</v>
      </c>
      <c r="E47" s="134">
        <f t="shared" ref="E47:K47" si="19">E48</f>
        <v>0</v>
      </c>
      <c r="F47" s="134">
        <f t="shared" si="19"/>
        <v>0</v>
      </c>
      <c r="G47" s="134">
        <f t="shared" si="19"/>
        <v>0</v>
      </c>
      <c r="H47" s="134">
        <f t="shared" si="19"/>
        <v>0</v>
      </c>
      <c r="I47" s="134">
        <f t="shared" si="19"/>
        <v>0</v>
      </c>
      <c r="J47" s="134">
        <f t="shared" si="19"/>
        <v>0</v>
      </c>
      <c r="K47" s="134">
        <f t="shared" si="19"/>
        <v>0</v>
      </c>
    </row>
    <row r="48" ht="21" customHeight="1" spans="1:11">
      <c r="A48" s="85">
        <v>2019999</v>
      </c>
      <c r="B48" s="86" t="s">
        <v>142</v>
      </c>
      <c r="C48" s="134">
        <f t="shared" si="0"/>
        <v>0</v>
      </c>
      <c r="D48" s="134">
        <f t="shared" si="1"/>
        <v>0</v>
      </c>
      <c r="E48" s="135">
        <v>0</v>
      </c>
      <c r="F48" s="135">
        <v>0</v>
      </c>
      <c r="G48" s="135">
        <v>0</v>
      </c>
      <c r="H48" s="135">
        <v>0</v>
      </c>
      <c r="I48" s="134">
        <f>SUM(J48:K48)</f>
        <v>0</v>
      </c>
      <c r="J48" s="134">
        <v>0</v>
      </c>
      <c r="K48" s="134">
        <v>0</v>
      </c>
    </row>
    <row r="49" ht="21" customHeight="1" spans="1:11">
      <c r="A49" s="133">
        <v>203</v>
      </c>
      <c r="B49" s="86" t="s">
        <v>143</v>
      </c>
      <c r="C49" s="134">
        <f t="shared" si="0"/>
        <v>0</v>
      </c>
      <c r="D49" s="134">
        <f t="shared" si="1"/>
        <v>0</v>
      </c>
      <c r="E49" s="134">
        <f t="shared" ref="E49:K49" si="20">E50</f>
        <v>0</v>
      </c>
      <c r="F49" s="134">
        <f t="shared" si="20"/>
        <v>0</v>
      </c>
      <c r="G49" s="134">
        <f t="shared" si="20"/>
        <v>0</v>
      </c>
      <c r="H49" s="134">
        <f t="shared" si="20"/>
        <v>0</v>
      </c>
      <c r="I49" s="134">
        <f t="shared" si="20"/>
        <v>0</v>
      </c>
      <c r="J49" s="134">
        <f t="shared" si="20"/>
        <v>0</v>
      </c>
      <c r="K49" s="134">
        <f t="shared" si="20"/>
        <v>0</v>
      </c>
    </row>
    <row r="50" ht="21" customHeight="1" spans="1:11">
      <c r="A50" s="85">
        <v>20306</v>
      </c>
      <c r="B50" s="86" t="s">
        <v>144</v>
      </c>
      <c r="C50" s="134">
        <f t="shared" si="0"/>
        <v>0</v>
      </c>
      <c r="D50" s="134">
        <f t="shared" si="1"/>
        <v>0</v>
      </c>
      <c r="E50" s="134">
        <f t="shared" ref="E50:K50" si="21">SUM(E51:E54)</f>
        <v>0</v>
      </c>
      <c r="F50" s="134">
        <f t="shared" si="21"/>
        <v>0</v>
      </c>
      <c r="G50" s="134">
        <f t="shared" si="21"/>
        <v>0</v>
      </c>
      <c r="H50" s="134">
        <f t="shared" si="21"/>
        <v>0</v>
      </c>
      <c r="I50" s="134">
        <f t="shared" si="21"/>
        <v>0</v>
      </c>
      <c r="J50" s="134">
        <f t="shared" si="21"/>
        <v>0</v>
      </c>
      <c r="K50" s="134">
        <f t="shared" si="21"/>
        <v>0</v>
      </c>
    </row>
    <row r="51" ht="21" customHeight="1" spans="1:11">
      <c r="A51" s="85">
        <v>2030601</v>
      </c>
      <c r="B51" s="86" t="s">
        <v>145</v>
      </c>
      <c r="C51" s="134">
        <f t="shared" si="0"/>
        <v>0</v>
      </c>
      <c r="D51" s="134">
        <f t="shared" si="1"/>
        <v>0</v>
      </c>
      <c r="E51" s="135">
        <v>0</v>
      </c>
      <c r="F51" s="135">
        <v>0</v>
      </c>
      <c r="G51" s="135">
        <v>0</v>
      </c>
      <c r="H51" s="135">
        <v>0</v>
      </c>
      <c r="I51" s="134">
        <f>SUM(J51:K51)</f>
        <v>0</v>
      </c>
      <c r="J51" s="134">
        <v>0</v>
      </c>
      <c r="K51" s="134">
        <v>0</v>
      </c>
    </row>
    <row r="52" ht="21" customHeight="1" spans="1:11">
      <c r="A52" s="85">
        <v>2030603</v>
      </c>
      <c r="B52" s="86" t="s">
        <v>146</v>
      </c>
      <c r="C52" s="134">
        <f t="shared" si="0"/>
        <v>0</v>
      </c>
      <c r="D52" s="134">
        <f t="shared" si="1"/>
        <v>0</v>
      </c>
      <c r="E52" s="135">
        <v>0</v>
      </c>
      <c r="F52" s="135">
        <v>0</v>
      </c>
      <c r="G52" s="135">
        <v>0</v>
      </c>
      <c r="H52" s="135">
        <v>0</v>
      </c>
      <c r="I52" s="134">
        <f>SUM(J52:K52)</f>
        <v>0</v>
      </c>
      <c r="J52" s="134">
        <v>0</v>
      </c>
      <c r="K52" s="134">
        <v>0</v>
      </c>
    </row>
    <row r="53" ht="21" customHeight="1" spans="1:11">
      <c r="A53" s="85">
        <v>2030607</v>
      </c>
      <c r="B53" s="86" t="s">
        <v>147</v>
      </c>
      <c r="C53" s="134">
        <f t="shared" si="0"/>
        <v>0</v>
      </c>
      <c r="D53" s="134">
        <f t="shared" si="1"/>
        <v>0</v>
      </c>
      <c r="E53" s="135">
        <v>0</v>
      </c>
      <c r="F53" s="135">
        <v>0</v>
      </c>
      <c r="G53" s="135">
        <v>0</v>
      </c>
      <c r="H53" s="135">
        <v>0</v>
      </c>
      <c r="I53" s="134">
        <f>SUM(J53:K53)</f>
        <v>0</v>
      </c>
      <c r="J53" s="134">
        <v>0</v>
      </c>
      <c r="K53" s="134">
        <v>0</v>
      </c>
    </row>
    <row r="54" ht="21" customHeight="1" spans="1:11">
      <c r="A54" s="85">
        <v>2030699</v>
      </c>
      <c r="B54" s="86" t="s">
        <v>148</v>
      </c>
      <c r="C54" s="134">
        <f t="shared" si="0"/>
        <v>0</v>
      </c>
      <c r="D54" s="134">
        <f t="shared" si="1"/>
        <v>0</v>
      </c>
      <c r="E54" s="135">
        <v>0</v>
      </c>
      <c r="F54" s="135">
        <v>0</v>
      </c>
      <c r="G54" s="135">
        <v>0</v>
      </c>
      <c r="H54" s="135">
        <v>0</v>
      </c>
      <c r="I54" s="134">
        <f>SUM(J54:K54)</f>
        <v>0</v>
      </c>
      <c r="J54" s="134">
        <v>0</v>
      </c>
      <c r="K54" s="134">
        <v>0</v>
      </c>
    </row>
    <row r="55" ht="21" customHeight="1" spans="1:11">
      <c r="A55" s="133">
        <v>204</v>
      </c>
      <c r="B55" s="86" t="s">
        <v>149</v>
      </c>
      <c r="C55" s="134">
        <f t="shared" si="0"/>
        <v>229461</v>
      </c>
      <c r="D55" s="134">
        <f t="shared" si="1"/>
        <v>229461</v>
      </c>
      <c r="E55" s="134">
        <f t="shared" ref="E55:K55" si="22">E56+E61</f>
        <v>168961</v>
      </c>
      <c r="F55" s="134">
        <f t="shared" si="22"/>
        <v>43460</v>
      </c>
      <c r="G55" s="134">
        <f t="shared" si="22"/>
        <v>17040</v>
      </c>
      <c r="H55" s="134">
        <f t="shared" si="22"/>
        <v>0</v>
      </c>
      <c r="I55" s="134">
        <f t="shared" si="22"/>
        <v>0</v>
      </c>
      <c r="J55" s="134">
        <f t="shared" si="22"/>
        <v>0</v>
      </c>
      <c r="K55" s="134">
        <f t="shared" si="22"/>
        <v>0</v>
      </c>
    </row>
    <row r="56" ht="21" customHeight="1" spans="1:11">
      <c r="A56" s="85">
        <v>20402</v>
      </c>
      <c r="B56" s="86" t="s">
        <v>150</v>
      </c>
      <c r="C56" s="134">
        <f t="shared" si="0"/>
        <v>0</v>
      </c>
      <c r="D56" s="134">
        <f t="shared" si="1"/>
        <v>0</v>
      </c>
      <c r="E56" s="134">
        <f t="shared" ref="E56:K56" si="23">SUM(E57:E60)</f>
        <v>0</v>
      </c>
      <c r="F56" s="134">
        <f t="shared" si="23"/>
        <v>0</v>
      </c>
      <c r="G56" s="134">
        <f t="shared" si="23"/>
        <v>0</v>
      </c>
      <c r="H56" s="134">
        <f t="shared" si="23"/>
        <v>0</v>
      </c>
      <c r="I56" s="134">
        <f t="shared" si="23"/>
        <v>0</v>
      </c>
      <c r="J56" s="134">
        <f t="shared" si="23"/>
        <v>0</v>
      </c>
      <c r="K56" s="134">
        <f t="shared" si="23"/>
        <v>0</v>
      </c>
    </row>
    <row r="57" ht="21" customHeight="1" spans="1:11">
      <c r="A57" s="85">
        <v>2040204</v>
      </c>
      <c r="B57" s="86" t="s">
        <v>151</v>
      </c>
      <c r="C57" s="134">
        <f t="shared" si="0"/>
        <v>0</v>
      </c>
      <c r="D57" s="134">
        <f t="shared" si="1"/>
        <v>0</v>
      </c>
      <c r="E57" s="135">
        <v>0</v>
      </c>
      <c r="F57" s="135">
        <v>0</v>
      </c>
      <c r="G57" s="135">
        <v>0</v>
      </c>
      <c r="H57" s="135">
        <v>0</v>
      </c>
      <c r="I57" s="134">
        <f>SUM(J57:K57)</f>
        <v>0</v>
      </c>
      <c r="J57" s="134">
        <v>0</v>
      </c>
      <c r="K57" s="134">
        <v>0</v>
      </c>
    </row>
    <row r="58" ht="21" customHeight="1" spans="1:11">
      <c r="A58" s="85">
        <v>2040211</v>
      </c>
      <c r="B58" s="86" t="s">
        <v>152</v>
      </c>
      <c r="C58" s="134">
        <f t="shared" si="0"/>
        <v>0</v>
      </c>
      <c r="D58" s="134">
        <f t="shared" si="1"/>
        <v>0</v>
      </c>
      <c r="E58" s="135">
        <v>0</v>
      </c>
      <c r="F58" s="135">
        <v>0</v>
      </c>
      <c r="G58" s="135">
        <v>0</v>
      </c>
      <c r="H58" s="135">
        <v>0</v>
      </c>
      <c r="I58" s="134">
        <f>SUM(J58:K58)</f>
        <v>0</v>
      </c>
      <c r="J58" s="134">
        <v>0</v>
      </c>
      <c r="K58" s="134">
        <v>0</v>
      </c>
    </row>
    <row r="59" ht="21" customHeight="1" spans="1:11">
      <c r="A59" s="85">
        <v>2040216</v>
      </c>
      <c r="B59" s="86" t="s">
        <v>153</v>
      </c>
      <c r="C59" s="134">
        <f t="shared" si="0"/>
        <v>0</v>
      </c>
      <c r="D59" s="134">
        <f t="shared" si="1"/>
        <v>0</v>
      </c>
      <c r="E59" s="135">
        <v>0</v>
      </c>
      <c r="F59" s="135">
        <v>0</v>
      </c>
      <c r="G59" s="135">
        <v>0</v>
      </c>
      <c r="H59" s="135">
        <v>0</v>
      </c>
      <c r="I59" s="134">
        <f>SUM(J59:K59)</f>
        <v>0</v>
      </c>
      <c r="J59" s="134">
        <v>0</v>
      </c>
      <c r="K59" s="134">
        <v>0</v>
      </c>
    </row>
    <row r="60" ht="21" customHeight="1" spans="1:11">
      <c r="A60" s="85">
        <v>2040299</v>
      </c>
      <c r="B60" s="86" t="s">
        <v>154</v>
      </c>
      <c r="C60" s="134">
        <f t="shared" si="0"/>
        <v>0</v>
      </c>
      <c r="D60" s="134">
        <f t="shared" si="1"/>
        <v>0</v>
      </c>
      <c r="E60" s="135">
        <v>0</v>
      </c>
      <c r="F60" s="135">
        <v>0</v>
      </c>
      <c r="G60" s="135">
        <v>0</v>
      </c>
      <c r="H60" s="135">
        <v>0</v>
      </c>
      <c r="I60" s="134">
        <f>SUM(J60:K60)</f>
        <v>0</v>
      </c>
      <c r="J60" s="134">
        <v>0</v>
      </c>
      <c r="K60" s="134">
        <v>0</v>
      </c>
    </row>
    <row r="61" ht="21" customHeight="1" spans="1:11">
      <c r="A61" s="85">
        <v>20406</v>
      </c>
      <c r="B61" s="86" t="s">
        <v>155</v>
      </c>
      <c r="C61" s="134">
        <f t="shared" si="0"/>
        <v>229461</v>
      </c>
      <c r="D61" s="134">
        <f t="shared" si="1"/>
        <v>229461</v>
      </c>
      <c r="E61" s="134">
        <f t="shared" ref="E61:K61" si="24">SUM(E62:E64)</f>
        <v>168961</v>
      </c>
      <c r="F61" s="134">
        <f t="shared" si="24"/>
        <v>43460</v>
      </c>
      <c r="G61" s="134">
        <f t="shared" si="24"/>
        <v>17040</v>
      </c>
      <c r="H61" s="134">
        <f t="shared" si="24"/>
        <v>0</v>
      </c>
      <c r="I61" s="134">
        <f t="shared" si="24"/>
        <v>0</v>
      </c>
      <c r="J61" s="134">
        <f t="shared" si="24"/>
        <v>0</v>
      </c>
      <c r="K61" s="134">
        <f t="shared" si="24"/>
        <v>0</v>
      </c>
    </row>
    <row r="62" ht="21" customHeight="1" spans="1:11">
      <c r="A62" s="85">
        <v>2040601</v>
      </c>
      <c r="B62" s="86" t="s">
        <v>156</v>
      </c>
      <c r="C62" s="134">
        <f t="shared" si="0"/>
        <v>229461</v>
      </c>
      <c r="D62" s="134">
        <f t="shared" si="1"/>
        <v>229461</v>
      </c>
      <c r="E62" s="134">
        <v>168961</v>
      </c>
      <c r="F62" s="134">
        <v>43460</v>
      </c>
      <c r="G62" s="134">
        <v>17040</v>
      </c>
      <c r="H62" s="134">
        <v>0</v>
      </c>
      <c r="I62" s="134">
        <f>SUM(J62:K62)</f>
        <v>0</v>
      </c>
      <c r="J62" s="134">
        <v>0</v>
      </c>
      <c r="K62" s="134">
        <v>0</v>
      </c>
    </row>
    <row r="63" ht="21" customHeight="1" spans="1:11">
      <c r="A63" s="85">
        <v>2040602</v>
      </c>
      <c r="B63" s="86" t="s">
        <v>120</v>
      </c>
      <c r="C63" s="134">
        <f t="shared" si="0"/>
        <v>0</v>
      </c>
      <c r="D63" s="134">
        <f t="shared" si="1"/>
        <v>0</v>
      </c>
      <c r="E63" s="135">
        <v>0</v>
      </c>
      <c r="F63" s="135">
        <v>0</v>
      </c>
      <c r="G63" s="135">
        <v>0</v>
      </c>
      <c r="H63" s="135">
        <v>0</v>
      </c>
      <c r="I63" s="134">
        <f>SUM(J63:K63)</f>
        <v>0</v>
      </c>
      <c r="J63" s="134">
        <v>0</v>
      </c>
      <c r="K63" s="134">
        <v>0</v>
      </c>
    </row>
    <row r="64" ht="21" customHeight="1" spans="1:11">
      <c r="A64" s="85">
        <v>2040605</v>
      </c>
      <c r="B64" s="86" t="s">
        <v>157</v>
      </c>
      <c r="C64" s="134">
        <f t="shared" si="0"/>
        <v>0</v>
      </c>
      <c r="D64" s="134">
        <f t="shared" si="1"/>
        <v>0</v>
      </c>
      <c r="E64" s="135">
        <v>0</v>
      </c>
      <c r="F64" s="135">
        <v>0</v>
      </c>
      <c r="G64" s="135">
        <v>0</v>
      </c>
      <c r="H64" s="135">
        <v>0</v>
      </c>
      <c r="I64" s="134">
        <f>SUM(J64:K64)</f>
        <v>0</v>
      </c>
      <c r="J64" s="134">
        <v>0</v>
      </c>
      <c r="K64" s="134">
        <v>0</v>
      </c>
    </row>
    <row r="65" ht="21" customHeight="1" spans="1:11">
      <c r="A65" s="133">
        <v>205</v>
      </c>
      <c r="B65" s="86" t="s">
        <v>158</v>
      </c>
      <c r="C65" s="134">
        <f t="shared" si="0"/>
        <v>6570000</v>
      </c>
      <c r="D65" s="134">
        <f t="shared" si="1"/>
        <v>0</v>
      </c>
      <c r="E65" s="134">
        <f t="shared" ref="E65:K65" si="25">E66+E68+E74+E79</f>
        <v>0</v>
      </c>
      <c r="F65" s="134">
        <f t="shared" si="25"/>
        <v>0</v>
      </c>
      <c r="G65" s="134">
        <f t="shared" si="25"/>
        <v>0</v>
      </c>
      <c r="H65" s="134">
        <f t="shared" si="25"/>
        <v>0</v>
      </c>
      <c r="I65" s="134">
        <f t="shared" si="25"/>
        <v>6570000</v>
      </c>
      <c r="J65" s="134">
        <f t="shared" si="25"/>
        <v>6570000</v>
      </c>
      <c r="K65" s="134">
        <f t="shared" si="25"/>
        <v>0</v>
      </c>
    </row>
    <row r="66" ht="21" customHeight="1" spans="1:11">
      <c r="A66" s="85">
        <v>20501</v>
      </c>
      <c r="B66" s="86" t="s">
        <v>159</v>
      </c>
      <c r="C66" s="134">
        <f t="shared" si="0"/>
        <v>0</v>
      </c>
      <c r="D66" s="134">
        <f t="shared" si="1"/>
        <v>0</v>
      </c>
      <c r="E66" s="134">
        <f t="shared" ref="E66:K66" si="26">E67</f>
        <v>0</v>
      </c>
      <c r="F66" s="134">
        <f t="shared" si="26"/>
        <v>0</v>
      </c>
      <c r="G66" s="134">
        <f t="shared" si="26"/>
        <v>0</v>
      </c>
      <c r="H66" s="134">
        <f t="shared" si="26"/>
        <v>0</v>
      </c>
      <c r="I66" s="134">
        <f t="shared" si="26"/>
        <v>0</v>
      </c>
      <c r="J66" s="134">
        <f t="shared" si="26"/>
        <v>0</v>
      </c>
      <c r="K66" s="134">
        <f t="shared" si="26"/>
        <v>0</v>
      </c>
    </row>
    <row r="67" ht="21" customHeight="1" spans="1:11">
      <c r="A67" s="85">
        <v>2050199</v>
      </c>
      <c r="B67" s="86" t="s">
        <v>160</v>
      </c>
      <c r="C67" s="134">
        <f t="shared" si="0"/>
        <v>0</v>
      </c>
      <c r="D67" s="134">
        <f t="shared" si="1"/>
        <v>0</v>
      </c>
      <c r="E67" s="135">
        <v>0</v>
      </c>
      <c r="F67" s="135">
        <v>0</v>
      </c>
      <c r="G67" s="135">
        <v>0</v>
      </c>
      <c r="H67" s="135">
        <v>0</v>
      </c>
      <c r="I67" s="134">
        <f>SUM(J67:K67)</f>
        <v>0</v>
      </c>
      <c r="J67" s="134">
        <v>0</v>
      </c>
      <c r="K67" s="134">
        <v>0</v>
      </c>
    </row>
    <row r="68" ht="21" customHeight="1" spans="1:11">
      <c r="A68" s="85">
        <v>20502</v>
      </c>
      <c r="B68" s="86" t="s">
        <v>161</v>
      </c>
      <c r="C68" s="134">
        <f t="shared" si="0"/>
        <v>0</v>
      </c>
      <c r="D68" s="134">
        <f t="shared" si="1"/>
        <v>0</v>
      </c>
      <c r="E68" s="134">
        <f t="shared" ref="E68:K68" si="27">SUM(E69:E73)</f>
        <v>0</v>
      </c>
      <c r="F68" s="134">
        <f t="shared" si="27"/>
        <v>0</v>
      </c>
      <c r="G68" s="134">
        <f t="shared" si="27"/>
        <v>0</v>
      </c>
      <c r="H68" s="134">
        <f t="shared" si="27"/>
        <v>0</v>
      </c>
      <c r="I68" s="134">
        <f t="shared" si="27"/>
        <v>0</v>
      </c>
      <c r="J68" s="134">
        <f t="shared" si="27"/>
        <v>0</v>
      </c>
      <c r="K68" s="134">
        <f t="shared" si="27"/>
        <v>0</v>
      </c>
    </row>
    <row r="69" ht="21" customHeight="1" spans="1:11">
      <c r="A69" s="85">
        <v>2050201</v>
      </c>
      <c r="B69" s="86" t="s">
        <v>162</v>
      </c>
      <c r="C69" s="134">
        <f t="shared" ref="C69:C132" si="28">D69+I69</f>
        <v>0</v>
      </c>
      <c r="D69" s="134">
        <f t="shared" ref="D69:D132" si="29">SUM(E69:H69)</f>
        <v>0</v>
      </c>
      <c r="E69" s="135">
        <v>0</v>
      </c>
      <c r="F69" s="135">
        <v>0</v>
      </c>
      <c r="G69" s="135">
        <v>0</v>
      </c>
      <c r="H69" s="135">
        <v>0</v>
      </c>
      <c r="I69" s="134">
        <f>SUM(J69:K69)</f>
        <v>0</v>
      </c>
      <c r="J69" s="134">
        <v>0</v>
      </c>
      <c r="K69" s="134">
        <v>0</v>
      </c>
    </row>
    <row r="70" ht="21" customHeight="1" spans="1:11">
      <c r="A70" s="85">
        <v>2050202</v>
      </c>
      <c r="B70" s="86" t="s">
        <v>163</v>
      </c>
      <c r="C70" s="134">
        <f t="shared" si="28"/>
        <v>0</v>
      </c>
      <c r="D70" s="134">
        <f t="shared" si="29"/>
        <v>0</v>
      </c>
      <c r="E70" s="135">
        <v>0</v>
      </c>
      <c r="F70" s="135">
        <v>0</v>
      </c>
      <c r="G70" s="135">
        <v>0</v>
      </c>
      <c r="H70" s="135">
        <v>0</v>
      </c>
      <c r="I70" s="134">
        <f>SUM(J70:K70)</f>
        <v>0</v>
      </c>
      <c r="J70" s="134">
        <v>0</v>
      </c>
      <c r="K70" s="134">
        <v>0</v>
      </c>
    </row>
    <row r="71" ht="21" customHeight="1" spans="1:11">
      <c r="A71" s="85">
        <v>2050203</v>
      </c>
      <c r="B71" s="86" t="s">
        <v>164</v>
      </c>
      <c r="C71" s="134">
        <f t="shared" si="28"/>
        <v>0</v>
      </c>
      <c r="D71" s="134">
        <f t="shared" si="29"/>
        <v>0</v>
      </c>
      <c r="E71" s="135">
        <v>0</v>
      </c>
      <c r="F71" s="135">
        <v>0</v>
      </c>
      <c r="G71" s="135">
        <v>0</v>
      </c>
      <c r="H71" s="135">
        <v>0</v>
      </c>
      <c r="I71" s="134">
        <f>SUM(J71:K71)</f>
        <v>0</v>
      </c>
      <c r="J71" s="134">
        <v>0</v>
      </c>
      <c r="K71" s="134">
        <v>0</v>
      </c>
    </row>
    <row r="72" ht="21" customHeight="1" spans="1:11">
      <c r="A72" s="85">
        <v>2050206</v>
      </c>
      <c r="B72" s="86" t="s">
        <v>165</v>
      </c>
      <c r="C72" s="134">
        <f t="shared" si="28"/>
        <v>0</v>
      </c>
      <c r="D72" s="134">
        <f t="shared" si="29"/>
        <v>0</v>
      </c>
      <c r="E72" s="135">
        <v>0</v>
      </c>
      <c r="F72" s="135">
        <v>0</v>
      </c>
      <c r="G72" s="135">
        <v>0</v>
      </c>
      <c r="H72" s="135">
        <v>0</v>
      </c>
      <c r="I72" s="134">
        <f>SUM(J72:K72)</f>
        <v>0</v>
      </c>
      <c r="J72" s="134">
        <v>0</v>
      </c>
      <c r="K72" s="134">
        <v>0</v>
      </c>
    </row>
    <row r="73" ht="21" customHeight="1" spans="1:11">
      <c r="A73" s="85">
        <v>2050299</v>
      </c>
      <c r="B73" s="86" t="s">
        <v>166</v>
      </c>
      <c r="C73" s="134">
        <f t="shared" si="28"/>
        <v>0</v>
      </c>
      <c r="D73" s="134">
        <f t="shared" si="29"/>
        <v>0</v>
      </c>
      <c r="E73" s="135">
        <v>0</v>
      </c>
      <c r="F73" s="135">
        <v>0</v>
      </c>
      <c r="G73" s="135">
        <v>0</v>
      </c>
      <c r="H73" s="135">
        <v>0</v>
      </c>
      <c r="I73" s="134">
        <f>SUM(J73:K73)</f>
        <v>0</v>
      </c>
      <c r="J73" s="134">
        <v>0</v>
      </c>
      <c r="K73" s="134">
        <v>0</v>
      </c>
    </row>
    <row r="74" ht="21" customHeight="1" spans="1:11">
      <c r="A74" s="85">
        <v>20509</v>
      </c>
      <c r="B74" s="86" t="s">
        <v>167</v>
      </c>
      <c r="C74" s="134">
        <f t="shared" si="28"/>
        <v>0</v>
      </c>
      <c r="D74" s="134">
        <f t="shared" si="29"/>
        <v>0</v>
      </c>
      <c r="E74" s="134">
        <f t="shared" ref="E74:K74" si="30">SUM(E75:E78)</f>
        <v>0</v>
      </c>
      <c r="F74" s="134">
        <f t="shared" si="30"/>
        <v>0</v>
      </c>
      <c r="G74" s="134">
        <f t="shared" si="30"/>
        <v>0</v>
      </c>
      <c r="H74" s="134">
        <f t="shared" si="30"/>
        <v>0</v>
      </c>
      <c r="I74" s="134">
        <f t="shared" si="30"/>
        <v>0</v>
      </c>
      <c r="J74" s="134">
        <f t="shared" si="30"/>
        <v>0</v>
      </c>
      <c r="K74" s="134">
        <f t="shared" si="30"/>
        <v>0</v>
      </c>
    </row>
    <row r="75" ht="21" customHeight="1" spans="1:11">
      <c r="A75" s="85">
        <v>2050901</v>
      </c>
      <c r="B75" s="86" t="s">
        <v>168</v>
      </c>
      <c r="C75" s="134">
        <f t="shared" si="28"/>
        <v>0</v>
      </c>
      <c r="D75" s="134">
        <f t="shared" si="29"/>
        <v>0</v>
      </c>
      <c r="E75" s="135">
        <v>0</v>
      </c>
      <c r="F75" s="135">
        <v>0</v>
      </c>
      <c r="G75" s="135">
        <v>0</v>
      </c>
      <c r="H75" s="135">
        <v>0</v>
      </c>
      <c r="I75" s="134">
        <f>SUM(J75:K75)</f>
        <v>0</v>
      </c>
      <c r="J75" s="134">
        <v>0</v>
      </c>
      <c r="K75" s="134">
        <v>0</v>
      </c>
    </row>
    <row r="76" ht="21" customHeight="1" spans="1:11">
      <c r="A76" s="85">
        <v>2050902</v>
      </c>
      <c r="B76" s="86" t="s">
        <v>169</v>
      </c>
      <c r="C76" s="134">
        <f t="shared" si="28"/>
        <v>0</v>
      </c>
      <c r="D76" s="134">
        <f t="shared" si="29"/>
        <v>0</v>
      </c>
      <c r="E76" s="135">
        <v>0</v>
      </c>
      <c r="F76" s="135">
        <v>0</v>
      </c>
      <c r="G76" s="135">
        <v>0</v>
      </c>
      <c r="H76" s="135">
        <v>0</v>
      </c>
      <c r="I76" s="134">
        <f>SUM(J76:K76)</f>
        <v>0</v>
      </c>
      <c r="J76" s="134">
        <v>0</v>
      </c>
      <c r="K76" s="134">
        <v>0</v>
      </c>
    </row>
    <row r="77" ht="21" customHeight="1" spans="1:11">
      <c r="A77" s="85">
        <v>2050904</v>
      </c>
      <c r="B77" s="86" t="s">
        <v>170</v>
      </c>
      <c r="C77" s="134">
        <f t="shared" si="28"/>
        <v>0</v>
      </c>
      <c r="D77" s="134">
        <f t="shared" si="29"/>
        <v>0</v>
      </c>
      <c r="E77" s="135">
        <v>0</v>
      </c>
      <c r="F77" s="135">
        <v>0</v>
      </c>
      <c r="G77" s="135">
        <v>0</v>
      </c>
      <c r="H77" s="135">
        <v>0</v>
      </c>
      <c r="I77" s="134">
        <f>SUM(J77:K77)</f>
        <v>0</v>
      </c>
      <c r="J77" s="134">
        <v>0</v>
      </c>
      <c r="K77" s="134">
        <v>0</v>
      </c>
    </row>
    <row r="78" ht="21" customHeight="1" spans="1:11">
      <c r="A78" s="85">
        <v>2050999</v>
      </c>
      <c r="B78" s="86" t="s">
        <v>171</v>
      </c>
      <c r="C78" s="134">
        <f t="shared" si="28"/>
        <v>0</v>
      </c>
      <c r="D78" s="134">
        <f t="shared" si="29"/>
        <v>0</v>
      </c>
      <c r="E78" s="135">
        <v>0</v>
      </c>
      <c r="F78" s="135">
        <v>0</v>
      </c>
      <c r="G78" s="135">
        <v>0</v>
      </c>
      <c r="H78" s="135">
        <v>0</v>
      </c>
      <c r="I78" s="134">
        <f>SUM(J78:K78)</f>
        <v>0</v>
      </c>
      <c r="J78" s="134">
        <v>0</v>
      </c>
      <c r="K78" s="134">
        <v>0</v>
      </c>
    </row>
    <row r="79" ht="21" customHeight="1" spans="1:11">
      <c r="A79" s="85">
        <v>20599</v>
      </c>
      <c r="B79" s="86" t="s">
        <v>172</v>
      </c>
      <c r="C79" s="134">
        <f t="shared" si="28"/>
        <v>6570000</v>
      </c>
      <c r="D79" s="134">
        <f t="shared" si="29"/>
        <v>0</v>
      </c>
      <c r="E79" s="134">
        <f t="shared" ref="E79:K79" si="31">E80</f>
        <v>0</v>
      </c>
      <c r="F79" s="134">
        <f t="shared" si="31"/>
        <v>0</v>
      </c>
      <c r="G79" s="134">
        <f t="shared" si="31"/>
        <v>0</v>
      </c>
      <c r="H79" s="134">
        <f t="shared" si="31"/>
        <v>0</v>
      </c>
      <c r="I79" s="134">
        <f t="shared" si="31"/>
        <v>6570000</v>
      </c>
      <c r="J79" s="134">
        <f t="shared" si="31"/>
        <v>6570000</v>
      </c>
      <c r="K79" s="134">
        <f t="shared" si="31"/>
        <v>0</v>
      </c>
    </row>
    <row r="80" ht="21" customHeight="1" spans="1:11">
      <c r="A80" s="85">
        <v>2059999</v>
      </c>
      <c r="B80" s="86" t="s">
        <v>173</v>
      </c>
      <c r="C80" s="134">
        <f t="shared" si="28"/>
        <v>6570000</v>
      </c>
      <c r="D80" s="134">
        <f t="shared" si="29"/>
        <v>0</v>
      </c>
      <c r="E80" s="135">
        <v>0</v>
      </c>
      <c r="F80" s="135">
        <v>0</v>
      </c>
      <c r="G80" s="135">
        <v>0</v>
      </c>
      <c r="H80" s="135">
        <v>0</v>
      </c>
      <c r="I80" s="134">
        <f>SUM(J80:K80)</f>
        <v>6570000</v>
      </c>
      <c r="J80" s="134">
        <v>6570000</v>
      </c>
      <c r="K80" s="134">
        <v>0</v>
      </c>
    </row>
    <row r="81" ht="21" customHeight="1" spans="1:11">
      <c r="A81" s="133">
        <v>206</v>
      </c>
      <c r="B81" s="86" t="s">
        <v>174</v>
      </c>
      <c r="C81" s="134">
        <f t="shared" si="28"/>
        <v>0</v>
      </c>
      <c r="D81" s="134">
        <f t="shared" si="29"/>
        <v>0</v>
      </c>
      <c r="E81" s="134">
        <f t="shared" ref="E81:K81" si="32">E82+E84</f>
        <v>0</v>
      </c>
      <c r="F81" s="134">
        <f t="shared" si="32"/>
        <v>0</v>
      </c>
      <c r="G81" s="134">
        <f t="shared" si="32"/>
        <v>0</v>
      </c>
      <c r="H81" s="134">
        <f t="shared" si="32"/>
        <v>0</v>
      </c>
      <c r="I81" s="134">
        <f t="shared" si="32"/>
        <v>0</v>
      </c>
      <c r="J81" s="134">
        <f t="shared" si="32"/>
        <v>0</v>
      </c>
      <c r="K81" s="134">
        <f t="shared" si="32"/>
        <v>0</v>
      </c>
    </row>
    <row r="82" ht="21" customHeight="1" spans="1:11">
      <c r="A82" s="85">
        <v>20607</v>
      </c>
      <c r="B82" s="86" t="s">
        <v>175</v>
      </c>
      <c r="C82" s="134">
        <f t="shared" si="28"/>
        <v>0</v>
      </c>
      <c r="D82" s="134">
        <f t="shared" si="29"/>
        <v>0</v>
      </c>
      <c r="E82" s="134">
        <f t="shared" ref="E82:K82" si="33">E83</f>
        <v>0</v>
      </c>
      <c r="F82" s="134">
        <f t="shared" si="33"/>
        <v>0</v>
      </c>
      <c r="G82" s="134">
        <f t="shared" si="33"/>
        <v>0</v>
      </c>
      <c r="H82" s="134">
        <f t="shared" si="33"/>
        <v>0</v>
      </c>
      <c r="I82" s="134">
        <f t="shared" si="33"/>
        <v>0</v>
      </c>
      <c r="J82" s="134">
        <f t="shared" si="33"/>
        <v>0</v>
      </c>
      <c r="K82" s="134">
        <f t="shared" si="33"/>
        <v>0</v>
      </c>
    </row>
    <row r="83" ht="21" customHeight="1" spans="1:11">
      <c r="A83" s="85">
        <v>2060702</v>
      </c>
      <c r="B83" s="86" t="s">
        <v>176</v>
      </c>
      <c r="C83" s="134">
        <f t="shared" si="28"/>
        <v>0</v>
      </c>
      <c r="D83" s="134">
        <f t="shared" si="29"/>
        <v>0</v>
      </c>
      <c r="E83" s="135">
        <v>0</v>
      </c>
      <c r="F83" s="135">
        <v>0</v>
      </c>
      <c r="G83" s="135">
        <v>0</v>
      </c>
      <c r="H83" s="135">
        <v>0</v>
      </c>
      <c r="I83" s="134">
        <f>SUM(J83:K83)</f>
        <v>0</v>
      </c>
      <c r="J83" s="134">
        <v>0</v>
      </c>
      <c r="K83" s="134">
        <v>0</v>
      </c>
    </row>
    <row r="84" ht="21" customHeight="1" spans="1:11">
      <c r="A84" s="85">
        <v>20699</v>
      </c>
      <c r="B84" s="86" t="s">
        <v>177</v>
      </c>
      <c r="C84" s="134">
        <f t="shared" si="28"/>
        <v>0</v>
      </c>
      <c r="D84" s="134">
        <f t="shared" si="29"/>
        <v>0</v>
      </c>
      <c r="E84" s="134">
        <f t="shared" ref="E84:K84" si="34">SUM(E85:E86)</f>
        <v>0</v>
      </c>
      <c r="F84" s="134">
        <f t="shared" si="34"/>
        <v>0</v>
      </c>
      <c r="G84" s="134">
        <f t="shared" si="34"/>
        <v>0</v>
      </c>
      <c r="H84" s="134">
        <f t="shared" si="34"/>
        <v>0</v>
      </c>
      <c r="I84" s="134">
        <f t="shared" si="34"/>
        <v>0</v>
      </c>
      <c r="J84" s="134">
        <f t="shared" si="34"/>
        <v>0</v>
      </c>
      <c r="K84" s="134">
        <f t="shared" si="34"/>
        <v>0</v>
      </c>
    </row>
    <row r="85" ht="21" customHeight="1" spans="1:11">
      <c r="A85" s="85">
        <v>2069901</v>
      </c>
      <c r="B85" s="86" t="s">
        <v>178</v>
      </c>
      <c r="C85" s="134">
        <f t="shared" si="28"/>
        <v>0</v>
      </c>
      <c r="D85" s="134">
        <f t="shared" si="29"/>
        <v>0</v>
      </c>
      <c r="E85" s="135">
        <v>0</v>
      </c>
      <c r="F85" s="135">
        <v>0</v>
      </c>
      <c r="G85" s="135">
        <v>0</v>
      </c>
      <c r="H85" s="135">
        <v>0</v>
      </c>
      <c r="I85" s="134">
        <f>SUM(J85:K85)</f>
        <v>0</v>
      </c>
      <c r="J85" s="134">
        <v>0</v>
      </c>
      <c r="K85" s="134">
        <v>0</v>
      </c>
    </row>
    <row r="86" ht="21" customHeight="1" spans="1:11">
      <c r="A86" s="85">
        <v>2069999</v>
      </c>
      <c r="B86" s="86" t="s">
        <v>179</v>
      </c>
      <c r="C86" s="134">
        <f t="shared" si="28"/>
        <v>0</v>
      </c>
      <c r="D86" s="134">
        <f t="shared" si="29"/>
        <v>0</v>
      </c>
      <c r="E86" s="135">
        <v>0</v>
      </c>
      <c r="F86" s="135">
        <v>0</v>
      </c>
      <c r="G86" s="135">
        <v>0</v>
      </c>
      <c r="H86" s="135">
        <v>0</v>
      </c>
      <c r="I86" s="134">
        <f>SUM(J86:K86)</f>
        <v>0</v>
      </c>
      <c r="J86" s="134">
        <v>0</v>
      </c>
      <c r="K86" s="134">
        <v>0</v>
      </c>
    </row>
    <row r="87" ht="21" customHeight="1" spans="1:11">
      <c r="A87" s="133">
        <v>207</v>
      </c>
      <c r="B87" s="86" t="s">
        <v>180</v>
      </c>
      <c r="C87" s="134">
        <f t="shared" si="28"/>
        <v>0</v>
      </c>
      <c r="D87" s="134">
        <f t="shared" si="29"/>
        <v>0</v>
      </c>
      <c r="E87" s="134">
        <f t="shared" ref="E87:K87" si="35">E88+E90+E93+E95</f>
        <v>0</v>
      </c>
      <c r="F87" s="134">
        <f t="shared" si="35"/>
        <v>0</v>
      </c>
      <c r="G87" s="134">
        <f t="shared" si="35"/>
        <v>0</v>
      </c>
      <c r="H87" s="134">
        <f t="shared" si="35"/>
        <v>0</v>
      </c>
      <c r="I87" s="134">
        <f t="shared" si="35"/>
        <v>0</v>
      </c>
      <c r="J87" s="134">
        <f t="shared" si="35"/>
        <v>0</v>
      </c>
      <c r="K87" s="134">
        <f t="shared" si="35"/>
        <v>0</v>
      </c>
    </row>
    <row r="88" ht="21" customHeight="1" spans="1:11">
      <c r="A88" s="85">
        <v>20701</v>
      </c>
      <c r="B88" s="86" t="s">
        <v>181</v>
      </c>
      <c r="C88" s="134">
        <f t="shared" si="28"/>
        <v>0</v>
      </c>
      <c r="D88" s="134">
        <f t="shared" si="29"/>
        <v>0</v>
      </c>
      <c r="E88" s="134">
        <f t="shared" ref="E88:K88" si="36">E89</f>
        <v>0</v>
      </c>
      <c r="F88" s="134">
        <f t="shared" si="36"/>
        <v>0</v>
      </c>
      <c r="G88" s="134">
        <f t="shared" si="36"/>
        <v>0</v>
      </c>
      <c r="H88" s="134">
        <f t="shared" si="36"/>
        <v>0</v>
      </c>
      <c r="I88" s="134">
        <f t="shared" si="36"/>
        <v>0</v>
      </c>
      <c r="J88" s="134">
        <f t="shared" si="36"/>
        <v>0</v>
      </c>
      <c r="K88" s="134">
        <f t="shared" si="36"/>
        <v>0</v>
      </c>
    </row>
    <row r="89" ht="21" customHeight="1" spans="1:11">
      <c r="A89" s="85">
        <v>2070199</v>
      </c>
      <c r="B89" s="86" t="s">
        <v>182</v>
      </c>
      <c r="C89" s="134">
        <f t="shared" si="28"/>
        <v>0</v>
      </c>
      <c r="D89" s="134">
        <f t="shared" si="29"/>
        <v>0</v>
      </c>
      <c r="E89" s="135">
        <v>0</v>
      </c>
      <c r="F89" s="135">
        <v>0</v>
      </c>
      <c r="G89" s="135">
        <v>0</v>
      </c>
      <c r="H89" s="135">
        <v>0</v>
      </c>
      <c r="I89" s="134">
        <f>SUM(J89:K89)</f>
        <v>0</v>
      </c>
      <c r="J89" s="134">
        <v>0</v>
      </c>
      <c r="K89" s="134">
        <v>0</v>
      </c>
    </row>
    <row r="90" ht="21" customHeight="1" spans="1:11">
      <c r="A90" s="85">
        <v>20702</v>
      </c>
      <c r="B90" s="86" t="s">
        <v>183</v>
      </c>
      <c r="C90" s="134">
        <f t="shared" si="28"/>
        <v>0</v>
      </c>
      <c r="D90" s="134">
        <f t="shared" si="29"/>
        <v>0</v>
      </c>
      <c r="E90" s="134">
        <f t="shared" ref="E90:K90" si="37">SUM(E91:E92)</f>
        <v>0</v>
      </c>
      <c r="F90" s="134">
        <f t="shared" si="37"/>
        <v>0</v>
      </c>
      <c r="G90" s="134">
        <f t="shared" si="37"/>
        <v>0</v>
      </c>
      <c r="H90" s="134">
        <f t="shared" si="37"/>
        <v>0</v>
      </c>
      <c r="I90" s="134">
        <f t="shared" si="37"/>
        <v>0</v>
      </c>
      <c r="J90" s="134">
        <f t="shared" si="37"/>
        <v>0</v>
      </c>
      <c r="K90" s="134">
        <f t="shared" si="37"/>
        <v>0</v>
      </c>
    </row>
    <row r="91" ht="21" customHeight="1" spans="1:11">
      <c r="A91" s="85">
        <v>2070204</v>
      </c>
      <c r="B91" s="86" t="s">
        <v>184</v>
      </c>
      <c r="C91" s="134">
        <f t="shared" si="28"/>
        <v>0</v>
      </c>
      <c r="D91" s="134">
        <f t="shared" si="29"/>
        <v>0</v>
      </c>
      <c r="E91" s="135">
        <v>0</v>
      </c>
      <c r="F91" s="135">
        <v>0</v>
      </c>
      <c r="G91" s="135">
        <v>0</v>
      </c>
      <c r="H91" s="135">
        <v>0</v>
      </c>
      <c r="I91" s="134">
        <f>SUM(J91:K91)</f>
        <v>0</v>
      </c>
      <c r="J91" s="134">
        <v>0</v>
      </c>
      <c r="K91" s="134">
        <v>0</v>
      </c>
    </row>
    <row r="92" ht="21" customHeight="1" spans="1:11">
      <c r="A92" s="85">
        <v>2070299</v>
      </c>
      <c r="B92" s="86" t="s">
        <v>185</v>
      </c>
      <c r="C92" s="134">
        <f t="shared" si="28"/>
        <v>0</v>
      </c>
      <c r="D92" s="134">
        <f t="shared" si="29"/>
        <v>0</v>
      </c>
      <c r="E92" s="135">
        <v>0</v>
      </c>
      <c r="F92" s="135">
        <v>0</v>
      </c>
      <c r="G92" s="135">
        <v>0</v>
      </c>
      <c r="H92" s="135">
        <v>0</v>
      </c>
      <c r="I92" s="134">
        <f>SUM(J92:K92)</f>
        <v>0</v>
      </c>
      <c r="J92" s="134">
        <v>0</v>
      </c>
      <c r="K92" s="134">
        <v>0</v>
      </c>
    </row>
    <row r="93" ht="21" customHeight="1" spans="1:11">
      <c r="A93" s="85">
        <v>20704</v>
      </c>
      <c r="B93" s="86" t="s">
        <v>186</v>
      </c>
      <c r="C93" s="134">
        <f t="shared" si="28"/>
        <v>0</v>
      </c>
      <c r="D93" s="134">
        <f t="shared" si="29"/>
        <v>0</v>
      </c>
      <c r="E93" s="134">
        <f t="shared" ref="E93:K93" si="38">E94</f>
        <v>0</v>
      </c>
      <c r="F93" s="134">
        <f t="shared" si="38"/>
        <v>0</v>
      </c>
      <c r="G93" s="134">
        <f t="shared" si="38"/>
        <v>0</v>
      </c>
      <c r="H93" s="134">
        <f t="shared" si="38"/>
        <v>0</v>
      </c>
      <c r="I93" s="134">
        <f t="shared" si="38"/>
        <v>0</v>
      </c>
      <c r="J93" s="134">
        <f t="shared" si="38"/>
        <v>0</v>
      </c>
      <c r="K93" s="134">
        <f t="shared" si="38"/>
        <v>0</v>
      </c>
    </row>
    <row r="94" ht="21" customHeight="1" spans="1:11">
      <c r="A94" s="85">
        <v>2070404</v>
      </c>
      <c r="B94" s="86" t="s">
        <v>187</v>
      </c>
      <c r="C94" s="134">
        <f t="shared" si="28"/>
        <v>0</v>
      </c>
      <c r="D94" s="134">
        <f t="shared" si="29"/>
        <v>0</v>
      </c>
      <c r="E94" s="135">
        <v>0</v>
      </c>
      <c r="F94" s="135">
        <v>0</v>
      </c>
      <c r="G94" s="135">
        <v>0</v>
      </c>
      <c r="H94" s="135">
        <v>0</v>
      </c>
      <c r="I94" s="134">
        <f>SUM(J94:K94)</f>
        <v>0</v>
      </c>
      <c r="J94" s="134">
        <v>0</v>
      </c>
      <c r="K94" s="134">
        <v>0</v>
      </c>
    </row>
    <row r="95" ht="21" customHeight="1" spans="1:11">
      <c r="A95" s="85">
        <v>20799</v>
      </c>
      <c r="B95" s="86" t="s">
        <v>188</v>
      </c>
      <c r="C95" s="134">
        <f t="shared" si="28"/>
        <v>0</v>
      </c>
      <c r="D95" s="134">
        <f t="shared" si="29"/>
        <v>0</v>
      </c>
      <c r="E95" s="134">
        <f t="shared" ref="E95:K95" si="39">E96</f>
        <v>0</v>
      </c>
      <c r="F95" s="134">
        <f t="shared" si="39"/>
        <v>0</v>
      </c>
      <c r="G95" s="134">
        <f t="shared" si="39"/>
        <v>0</v>
      </c>
      <c r="H95" s="134">
        <f t="shared" si="39"/>
        <v>0</v>
      </c>
      <c r="I95" s="134">
        <f t="shared" si="39"/>
        <v>0</v>
      </c>
      <c r="J95" s="134">
        <f t="shared" si="39"/>
        <v>0</v>
      </c>
      <c r="K95" s="134">
        <f t="shared" si="39"/>
        <v>0</v>
      </c>
    </row>
    <row r="96" ht="21" customHeight="1" spans="1:11">
      <c r="A96" s="85">
        <v>2079999</v>
      </c>
      <c r="B96" s="86" t="s">
        <v>189</v>
      </c>
      <c r="C96" s="134">
        <f t="shared" si="28"/>
        <v>0</v>
      </c>
      <c r="D96" s="134">
        <f t="shared" si="29"/>
        <v>0</v>
      </c>
      <c r="E96" s="135">
        <v>0</v>
      </c>
      <c r="F96" s="135">
        <v>0</v>
      </c>
      <c r="G96" s="135">
        <v>0</v>
      </c>
      <c r="H96" s="135">
        <v>0</v>
      </c>
      <c r="I96" s="134">
        <f>SUM(J96:K96)</f>
        <v>0</v>
      </c>
      <c r="J96" s="134">
        <v>0</v>
      </c>
      <c r="K96" s="134">
        <v>0</v>
      </c>
    </row>
    <row r="97" ht="21" customHeight="1" spans="1:11">
      <c r="A97" s="133">
        <v>208</v>
      </c>
      <c r="B97" s="86" t="s">
        <v>190</v>
      </c>
      <c r="C97" s="134">
        <f t="shared" si="28"/>
        <v>3410540.69</v>
      </c>
      <c r="D97" s="134">
        <f t="shared" si="29"/>
        <v>2860540.69</v>
      </c>
      <c r="E97" s="134">
        <f t="shared" ref="E97:K97" si="40">E98+E103+E108+E113+E116+E118+E125+E127+E132+E135+E137+E139+E141+E143+E146+E148+E150+E152</f>
        <v>2670220.69</v>
      </c>
      <c r="F97" s="134">
        <f t="shared" si="40"/>
        <v>189600</v>
      </c>
      <c r="G97" s="134">
        <f t="shared" si="40"/>
        <v>720</v>
      </c>
      <c r="H97" s="134">
        <f t="shared" si="40"/>
        <v>0</v>
      </c>
      <c r="I97" s="134">
        <f t="shared" si="40"/>
        <v>550000</v>
      </c>
      <c r="J97" s="134">
        <f t="shared" si="40"/>
        <v>550000</v>
      </c>
      <c r="K97" s="134">
        <f t="shared" si="40"/>
        <v>0</v>
      </c>
    </row>
    <row r="98" ht="21" customHeight="1" spans="1:11">
      <c r="A98" s="85">
        <v>20801</v>
      </c>
      <c r="B98" s="86" t="s">
        <v>191</v>
      </c>
      <c r="C98" s="134">
        <f t="shared" si="28"/>
        <v>1129264</v>
      </c>
      <c r="D98" s="134">
        <f t="shared" si="29"/>
        <v>1129264</v>
      </c>
      <c r="E98" s="134">
        <f t="shared" ref="E98:K98" si="41">SUM(E99:E102)</f>
        <v>938944</v>
      </c>
      <c r="F98" s="134">
        <f t="shared" si="41"/>
        <v>189600</v>
      </c>
      <c r="G98" s="134">
        <f t="shared" si="41"/>
        <v>720</v>
      </c>
      <c r="H98" s="134">
        <f t="shared" si="41"/>
        <v>0</v>
      </c>
      <c r="I98" s="134">
        <f t="shared" si="41"/>
        <v>0</v>
      </c>
      <c r="J98" s="134">
        <f t="shared" si="41"/>
        <v>0</v>
      </c>
      <c r="K98" s="134">
        <f t="shared" si="41"/>
        <v>0</v>
      </c>
    </row>
    <row r="99" ht="21" customHeight="1" spans="1:11">
      <c r="A99" s="85">
        <v>2080104</v>
      </c>
      <c r="B99" s="86" t="s">
        <v>192</v>
      </c>
      <c r="C99" s="134">
        <f t="shared" si="28"/>
        <v>1129264</v>
      </c>
      <c r="D99" s="134">
        <f t="shared" si="29"/>
        <v>1129264</v>
      </c>
      <c r="E99" s="134">
        <v>938944</v>
      </c>
      <c r="F99" s="134">
        <v>189600</v>
      </c>
      <c r="G99" s="134">
        <v>720</v>
      </c>
      <c r="H99" s="134">
        <v>0</v>
      </c>
      <c r="I99" s="134">
        <f>SUM(J99:K99)</f>
        <v>0</v>
      </c>
      <c r="J99" s="134">
        <v>0</v>
      </c>
      <c r="K99" s="134">
        <v>0</v>
      </c>
    </row>
    <row r="100" ht="21" customHeight="1" spans="1:11">
      <c r="A100" s="85">
        <v>2080107</v>
      </c>
      <c r="B100" s="86" t="s">
        <v>193</v>
      </c>
      <c r="C100" s="134">
        <f t="shared" si="28"/>
        <v>0</v>
      </c>
      <c r="D100" s="134">
        <f t="shared" si="29"/>
        <v>0</v>
      </c>
      <c r="E100" s="135">
        <v>0</v>
      </c>
      <c r="F100" s="135">
        <v>0</v>
      </c>
      <c r="G100" s="135">
        <v>0</v>
      </c>
      <c r="H100" s="135">
        <v>0</v>
      </c>
      <c r="I100" s="134">
        <f>SUM(J100:K100)</f>
        <v>0</v>
      </c>
      <c r="J100" s="134">
        <v>0</v>
      </c>
      <c r="K100" s="134">
        <v>0</v>
      </c>
    </row>
    <row r="101" ht="21" customHeight="1" spans="1:11">
      <c r="A101" s="85">
        <v>2080108</v>
      </c>
      <c r="B101" s="86" t="s">
        <v>194</v>
      </c>
      <c r="C101" s="134">
        <f t="shared" si="28"/>
        <v>0</v>
      </c>
      <c r="D101" s="134">
        <f t="shared" si="29"/>
        <v>0</v>
      </c>
      <c r="E101" s="135">
        <v>0</v>
      </c>
      <c r="F101" s="135">
        <v>0</v>
      </c>
      <c r="G101" s="135">
        <v>0</v>
      </c>
      <c r="H101" s="135">
        <v>0</v>
      </c>
      <c r="I101" s="134">
        <f>SUM(J101:K101)</f>
        <v>0</v>
      </c>
      <c r="J101" s="134">
        <v>0</v>
      </c>
      <c r="K101" s="134">
        <v>0</v>
      </c>
    </row>
    <row r="102" ht="21" customHeight="1" spans="1:11">
      <c r="A102" s="85">
        <v>2080199</v>
      </c>
      <c r="B102" s="86" t="s">
        <v>195</v>
      </c>
      <c r="C102" s="134">
        <f t="shared" si="28"/>
        <v>0</v>
      </c>
      <c r="D102" s="134">
        <f t="shared" si="29"/>
        <v>0</v>
      </c>
      <c r="E102" s="135">
        <v>0</v>
      </c>
      <c r="F102" s="135">
        <v>0</v>
      </c>
      <c r="G102" s="135">
        <v>0</v>
      </c>
      <c r="H102" s="135">
        <v>0</v>
      </c>
      <c r="I102" s="134">
        <f>SUM(J102:K102)</f>
        <v>0</v>
      </c>
      <c r="J102" s="134">
        <v>0</v>
      </c>
      <c r="K102" s="134">
        <v>0</v>
      </c>
    </row>
    <row r="103" ht="21" customHeight="1" spans="1:11">
      <c r="A103" s="85">
        <v>20802</v>
      </c>
      <c r="B103" s="86" t="s">
        <v>196</v>
      </c>
      <c r="C103" s="134">
        <f t="shared" si="28"/>
        <v>0</v>
      </c>
      <c r="D103" s="134">
        <f t="shared" si="29"/>
        <v>0</v>
      </c>
      <c r="E103" s="134">
        <f t="shared" ref="E103:K103" si="42">SUM(E104:E107)</f>
        <v>0</v>
      </c>
      <c r="F103" s="134">
        <f t="shared" si="42"/>
        <v>0</v>
      </c>
      <c r="G103" s="134">
        <f t="shared" si="42"/>
        <v>0</v>
      </c>
      <c r="H103" s="134">
        <f t="shared" si="42"/>
        <v>0</v>
      </c>
      <c r="I103" s="134">
        <f t="shared" si="42"/>
        <v>0</v>
      </c>
      <c r="J103" s="134">
        <f t="shared" si="42"/>
        <v>0</v>
      </c>
      <c r="K103" s="134">
        <f t="shared" si="42"/>
        <v>0</v>
      </c>
    </row>
    <row r="104" ht="21" customHeight="1" spans="1:11">
      <c r="A104" s="85">
        <v>2080204</v>
      </c>
      <c r="B104" s="86" t="s">
        <v>197</v>
      </c>
      <c r="C104" s="134">
        <f t="shared" si="28"/>
        <v>0</v>
      </c>
      <c r="D104" s="134">
        <f t="shared" si="29"/>
        <v>0</v>
      </c>
      <c r="E104" s="135">
        <v>0</v>
      </c>
      <c r="F104" s="135">
        <v>0</v>
      </c>
      <c r="G104" s="135">
        <v>0</v>
      </c>
      <c r="H104" s="135">
        <v>0</v>
      </c>
      <c r="I104" s="134">
        <f>SUM(J104:K104)</f>
        <v>0</v>
      </c>
      <c r="J104" s="134">
        <v>0</v>
      </c>
      <c r="K104" s="134">
        <v>0</v>
      </c>
    </row>
    <row r="105" ht="21" customHeight="1" spans="1:11">
      <c r="A105" s="85">
        <v>2080205</v>
      </c>
      <c r="B105" s="86" t="s">
        <v>198</v>
      </c>
      <c r="C105" s="134">
        <f t="shared" si="28"/>
        <v>0</v>
      </c>
      <c r="D105" s="134">
        <f t="shared" si="29"/>
        <v>0</v>
      </c>
      <c r="E105" s="135">
        <v>0</v>
      </c>
      <c r="F105" s="135">
        <v>0</v>
      </c>
      <c r="G105" s="135">
        <v>0</v>
      </c>
      <c r="H105" s="135">
        <v>0</v>
      </c>
      <c r="I105" s="134">
        <f>SUM(J105:K105)</f>
        <v>0</v>
      </c>
      <c r="J105" s="134">
        <v>0</v>
      </c>
      <c r="K105" s="134">
        <v>0</v>
      </c>
    </row>
    <row r="106" ht="21" customHeight="1" spans="1:11">
      <c r="A106" s="85">
        <v>2080208</v>
      </c>
      <c r="B106" s="86" t="s">
        <v>199</v>
      </c>
      <c r="C106" s="134">
        <f t="shared" si="28"/>
        <v>0</v>
      </c>
      <c r="D106" s="134">
        <f t="shared" si="29"/>
        <v>0</v>
      </c>
      <c r="E106" s="135">
        <v>0</v>
      </c>
      <c r="F106" s="135">
        <v>0</v>
      </c>
      <c r="G106" s="135">
        <v>0</v>
      </c>
      <c r="H106" s="135">
        <v>0</v>
      </c>
      <c r="I106" s="134">
        <f>SUM(J106:K106)</f>
        <v>0</v>
      </c>
      <c r="J106" s="134">
        <v>0</v>
      </c>
      <c r="K106" s="134">
        <v>0</v>
      </c>
    </row>
    <row r="107" ht="21" customHeight="1" spans="1:11">
      <c r="A107" s="85">
        <v>2080299</v>
      </c>
      <c r="B107" s="86" t="s">
        <v>200</v>
      </c>
      <c r="C107" s="134">
        <f t="shared" si="28"/>
        <v>0</v>
      </c>
      <c r="D107" s="134">
        <f t="shared" si="29"/>
        <v>0</v>
      </c>
      <c r="E107" s="135">
        <v>0</v>
      </c>
      <c r="F107" s="135">
        <v>0</v>
      </c>
      <c r="G107" s="135">
        <v>0</v>
      </c>
      <c r="H107" s="135">
        <v>0</v>
      </c>
      <c r="I107" s="134">
        <f>SUM(J107:K107)</f>
        <v>0</v>
      </c>
      <c r="J107" s="134">
        <v>0</v>
      </c>
      <c r="K107" s="134">
        <v>0</v>
      </c>
    </row>
    <row r="108" ht="21" customHeight="1" spans="1:11">
      <c r="A108" s="85">
        <v>20805</v>
      </c>
      <c r="B108" s="86" t="s">
        <v>201</v>
      </c>
      <c r="C108" s="134">
        <f t="shared" si="28"/>
        <v>1586836.16</v>
      </c>
      <c r="D108" s="134">
        <f t="shared" si="29"/>
        <v>1586836.16</v>
      </c>
      <c r="E108" s="134">
        <f t="shared" ref="E108:K108" si="43">SUM(E109:E112)</f>
        <v>1586836.16</v>
      </c>
      <c r="F108" s="134">
        <f t="shared" si="43"/>
        <v>0</v>
      </c>
      <c r="G108" s="134">
        <f t="shared" si="43"/>
        <v>0</v>
      </c>
      <c r="H108" s="134">
        <f t="shared" si="43"/>
        <v>0</v>
      </c>
      <c r="I108" s="134">
        <f t="shared" si="43"/>
        <v>0</v>
      </c>
      <c r="J108" s="134">
        <f t="shared" si="43"/>
        <v>0</v>
      </c>
      <c r="K108" s="134">
        <f t="shared" si="43"/>
        <v>0</v>
      </c>
    </row>
    <row r="109" ht="21" customHeight="1" spans="1:11">
      <c r="A109" s="85">
        <v>2080501</v>
      </c>
      <c r="B109" s="86" t="s">
        <v>202</v>
      </c>
      <c r="C109" s="134">
        <f t="shared" si="28"/>
        <v>0</v>
      </c>
      <c r="D109" s="134">
        <f t="shared" si="29"/>
        <v>0</v>
      </c>
      <c r="E109" s="134">
        <v>0</v>
      </c>
      <c r="F109" s="134">
        <v>0</v>
      </c>
      <c r="G109" s="134">
        <v>0</v>
      </c>
      <c r="H109" s="134">
        <v>0</v>
      </c>
      <c r="I109" s="134">
        <f>SUM(J109:K109)</f>
        <v>0</v>
      </c>
      <c r="J109" s="134">
        <v>0</v>
      </c>
      <c r="K109" s="134">
        <v>0</v>
      </c>
    </row>
    <row r="110" ht="21" customHeight="1" spans="1:11">
      <c r="A110" s="85">
        <v>2080502</v>
      </c>
      <c r="B110" s="86" t="s">
        <v>203</v>
      </c>
      <c r="C110" s="134">
        <f t="shared" si="28"/>
        <v>0</v>
      </c>
      <c r="D110" s="134">
        <f t="shared" si="29"/>
        <v>0</v>
      </c>
      <c r="E110" s="134">
        <v>0</v>
      </c>
      <c r="F110" s="134">
        <v>0</v>
      </c>
      <c r="G110" s="134">
        <v>0</v>
      </c>
      <c r="H110" s="134">
        <v>0</v>
      </c>
      <c r="I110" s="134">
        <f>SUM(J110:K110)</f>
        <v>0</v>
      </c>
      <c r="J110" s="134">
        <v>0</v>
      </c>
      <c r="K110" s="134">
        <v>0</v>
      </c>
    </row>
    <row r="111" ht="21" customHeight="1" spans="1:11">
      <c r="A111" s="99">
        <v>2080505</v>
      </c>
      <c r="B111" s="89" t="s">
        <v>204</v>
      </c>
      <c r="C111" s="134">
        <f t="shared" si="28"/>
        <v>1293131.84</v>
      </c>
      <c r="D111" s="134">
        <f t="shared" si="29"/>
        <v>1293131.84</v>
      </c>
      <c r="E111" s="134">
        <v>1293131.84</v>
      </c>
      <c r="F111" s="134">
        <v>0</v>
      </c>
      <c r="G111" s="134">
        <v>0</v>
      </c>
      <c r="H111" s="134">
        <v>0</v>
      </c>
      <c r="I111" s="134">
        <f>SUM(J111:K111)</f>
        <v>0</v>
      </c>
      <c r="J111" s="134">
        <v>0</v>
      </c>
      <c r="K111" s="134">
        <v>0</v>
      </c>
    </row>
    <row r="112" ht="21" customHeight="1" spans="1:11">
      <c r="A112" s="147">
        <v>2080506</v>
      </c>
      <c r="B112" s="148" t="s">
        <v>205</v>
      </c>
      <c r="C112" s="138">
        <f t="shared" si="28"/>
        <v>293704.32</v>
      </c>
      <c r="D112" s="138">
        <f t="shared" si="29"/>
        <v>293704.32</v>
      </c>
      <c r="E112" s="138">
        <v>293704.32</v>
      </c>
      <c r="F112" s="138">
        <v>0</v>
      </c>
      <c r="G112" s="138">
        <v>0</v>
      </c>
      <c r="H112" s="138">
        <v>0</v>
      </c>
      <c r="I112" s="138">
        <f>SUM(J112:K112)</f>
        <v>0</v>
      </c>
      <c r="J112" s="138">
        <v>0</v>
      </c>
      <c r="K112" s="138">
        <v>0</v>
      </c>
    </row>
    <row r="113" ht="21" customHeight="1" spans="1:11">
      <c r="A113" s="96">
        <v>20806</v>
      </c>
      <c r="B113" s="97" t="s">
        <v>206</v>
      </c>
      <c r="C113" s="140">
        <f t="shared" si="28"/>
        <v>0</v>
      </c>
      <c r="D113" s="140">
        <f t="shared" si="29"/>
        <v>0</v>
      </c>
      <c r="E113" s="140">
        <f t="shared" ref="E113:K113" si="44">SUM(E114:E115)</f>
        <v>0</v>
      </c>
      <c r="F113" s="140">
        <f t="shared" si="44"/>
        <v>0</v>
      </c>
      <c r="G113" s="140">
        <f t="shared" si="44"/>
        <v>0</v>
      </c>
      <c r="H113" s="140">
        <f t="shared" si="44"/>
        <v>0</v>
      </c>
      <c r="I113" s="140">
        <f t="shared" si="44"/>
        <v>0</v>
      </c>
      <c r="J113" s="140">
        <f t="shared" si="44"/>
        <v>0</v>
      </c>
      <c r="K113" s="140">
        <f t="shared" si="44"/>
        <v>0</v>
      </c>
    </row>
    <row r="114" ht="21" customHeight="1" spans="1:11">
      <c r="A114" s="85">
        <v>2080601</v>
      </c>
      <c r="B114" s="86" t="s">
        <v>207</v>
      </c>
      <c r="C114" s="134">
        <f t="shared" si="28"/>
        <v>0</v>
      </c>
      <c r="D114" s="134">
        <f t="shared" si="29"/>
        <v>0</v>
      </c>
      <c r="E114" s="135">
        <v>0</v>
      </c>
      <c r="F114" s="135">
        <v>0</v>
      </c>
      <c r="G114" s="135">
        <v>0</v>
      </c>
      <c r="H114" s="135">
        <v>0</v>
      </c>
      <c r="I114" s="134">
        <f>SUM(J114:K114)</f>
        <v>0</v>
      </c>
      <c r="J114" s="134">
        <v>0</v>
      </c>
      <c r="K114" s="134">
        <v>0</v>
      </c>
    </row>
    <row r="115" ht="21" customHeight="1" spans="1:11">
      <c r="A115" s="85">
        <v>2080699</v>
      </c>
      <c r="B115" s="86" t="s">
        <v>208</v>
      </c>
      <c r="C115" s="134">
        <f t="shared" si="28"/>
        <v>0</v>
      </c>
      <c r="D115" s="134">
        <f t="shared" si="29"/>
        <v>0</v>
      </c>
      <c r="E115" s="135">
        <v>0</v>
      </c>
      <c r="F115" s="135">
        <v>0</v>
      </c>
      <c r="G115" s="135">
        <v>0</v>
      </c>
      <c r="H115" s="135">
        <v>0</v>
      </c>
      <c r="I115" s="134">
        <f>SUM(J115:K115)</f>
        <v>0</v>
      </c>
      <c r="J115" s="134">
        <v>0</v>
      </c>
      <c r="K115" s="134">
        <v>0</v>
      </c>
    </row>
    <row r="116" ht="21" customHeight="1" spans="1:11">
      <c r="A116" s="85">
        <v>20807</v>
      </c>
      <c r="B116" s="86" t="s">
        <v>209</v>
      </c>
      <c r="C116" s="134">
        <f t="shared" si="28"/>
        <v>0</v>
      </c>
      <c r="D116" s="134">
        <f t="shared" si="29"/>
        <v>0</v>
      </c>
      <c r="E116" s="134">
        <f t="shared" ref="E116:K116" si="45">E117</f>
        <v>0</v>
      </c>
      <c r="F116" s="134">
        <f t="shared" si="45"/>
        <v>0</v>
      </c>
      <c r="G116" s="134">
        <f t="shared" si="45"/>
        <v>0</v>
      </c>
      <c r="H116" s="134">
        <f t="shared" si="45"/>
        <v>0</v>
      </c>
      <c r="I116" s="134">
        <f t="shared" si="45"/>
        <v>0</v>
      </c>
      <c r="J116" s="134">
        <f t="shared" si="45"/>
        <v>0</v>
      </c>
      <c r="K116" s="134">
        <f t="shared" si="45"/>
        <v>0</v>
      </c>
    </row>
    <row r="117" ht="21" customHeight="1" spans="1:11">
      <c r="A117" s="85">
        <v>2080701</v>
      </c>
      <c r="B117" s="86" t="s">
        <v>210</v>
      </c>
      <c r="C117" s="134">
        <f t="shared" si="28"/>
        <v>0</v>
      </c>
      <c r="D117" s="134">
        <f t="shared" si="29"/>
        <v>0</v>
      </c>
      <c r="E117" s="135">
        <v>0</v>
      </c>
      <c r="F117" s="135">
        <v>0</v>
      </c>
      <c r="G117" s="135">
        <v>0</v>
      </c>
      <c r="H117" s="135">
        <v>0</v>
      </c>
      <c r="I117" s="134">
        <f>SUM(J117:K117)</f>
        <v>0</v>
      </c>
      <c r="J117" s="134">
        <v>0</v>
      </c>
      <c r="K117" s="134">
        <v>0</v>
      </c>
    </row>
    <row r="118" ht="21" customHeight="1" spans="1:11">
      <c r="A118" s="85">
        <v>20808</v>
      </c>
      <c r="B118" s="86" t="s">
        <v>211</v>
      </c>
      <c r="C118" s="134">
        <f t="shared" si="28"/>
        <v>0</v>
      </c>
      <c r="D118" s="134">
        <f t="shared" si="29"/>
        <v>0</v>
      </c>
      <c r="E118" s="134">
        <f t="shared" ref="E118:K118" si="46">SUM(E119:E124)</f>
        <v>0</v>
      </c>
      <c r="F118" s="134">
        <f t="shared" si="46"/>
        <v>0</v>
      </c>
      <c r="G118" s="134">
        <f t="shared" si="46"/>
        <v>0</v>
      </c>
      <c r="H118" s="134">
        <f t="shared" si="46"/>
        <v>0</v>
      </c>
      <c r="I118" s="134">
        <f t="shared" si="46"/>
        <v>0</v>
      </c>
      <c r="J118" s="134">
        <f t="shared" si="46"/>
        <v>0</v>
      </c>
      <c r="K118" s="134">
        <f t="shared" si="46"/>
        <v>0</v>
      </c>
    </row>
    <row r="119" ht="21" customHeight="1" spans="1:11">
      <c r="A119" s="85">
        <v>2080801</v>
      </c>
      <c r="B119" s="86" t="s">
        <v>212</v>
      </c>
      <c r="C119" s="134">
        <f t="shared" si="28"/>
        <v>0</v>
      </c>
      <c r="D119" s="134">
        <f t="shared" si="29"/>
        <v>0</v>
      </c>
      <c r="E119" s="135">
        <v>0</v>
      </c>
      <c r="F119" s="135">
        <v>0</v>
      </c>
      <c r="G119" s="135">
        <v>0</v>
      </c>
      <c r="H119" s="135">
        <v>0</v>
      </c>
      <c r="I119" s="134">
        <f t="shared" ref="I119:I124" si="47">SUM(J119:K119)</f>
        <v>0</v>
      </c>
      <c r="J119" s="134">
        <v>0</v>
      </c>
      <c r="K119" s="134">
        <v>0</v>
      </c>
    </row>
    <row r="120" ht="21" customHeight="1" spans="1:11">
      <c r="A120" s="85">
        <v>2080802</v>
      </c>
      <c r="B120" s="86" t="s">
        <v>213</v>
      </c>
      <c r="C120" s="134">
        <f t="shared" si="28"/>
        <v>0</v>
      </c>
      <c r="D120" s="134">
        <f t="shared" si="29"/>
        <v>0</v>
      </c>
      <c r="E120" s="135">
        <v>0</v>
      </c>
      <c r="F120" s="135">
        <v>0</v>
      </c>
      <c r="G120" s="135">
        <v>0</v>
      </c>
      <c r="H120" s="135">
        <v>0</v>
      </c>
      <c r="I120" s="134">
        <f t="shared" si="47"/>
        <v>0</v>
      </c>
      <c r="J120" s="134">
        <v>0</v>
      </c>
      <c r="K120" s="134">
        <v>0</v>
      </c>
    </row>
    <row r="121" ht="21" customHeight="1" spans="1:11">
      <c r="A121" s="85">
        <v>2080803</v>
      </c>
      <c r="B121" s="86" t="s">
        <v>214</v>
      </c>
      <c r="C121" s="134">
        <f t="shared" si="28"/>
        <v>0</v>
      </c>
      <c r="D121" s="134">
        <f t="shared" si="29"/>
        <v>0</v>
      </c>
      <c r="E121" s="135">
        <v>0</v>
      </c>
      <c r="F121" s="135">
        <v>0</v>
      </c>
      <c r="G121" s="135">
        <v>0</v>
      </c>
      <c r="H121" s="135">
        <v>0</v>
      </c>
      <c r="I121" s="134">
        <f t="shared" si="47"/>
        <v>0</v>
      </c>
      <c r="J121" s="134">
        <v>0</v>
      </c>
      <c r="K121" s="134">
        <v>0</v>
      </c>
    </row>
    <row r="122" ht="21" customHeight="1" spans="1:11">
      <c r="A122" s="85">
        <v>2080805</v>
      </c>
      <c r="B122" s="86" t="s">
        <v>215</v>
      </c>
      <c r="C122" s="134">
        <f t="shared" si="28"/>
        <v>0</v>
      </c>
      <c r="D122" s="134">
        <f t="shared" si="29"/>
        <v>0</v>
      </c>
      <c r="E122" s="135">
        <v>0</v>
      </c>
      <c r="F122" s="135">
        <v>0</v>
      </c>
      <c r="G122" s="135">
        <v>0</v>
      </c>
      <c r="H122" s="135">
        <v>0</v>
      </c>
      <c r="I122" s="134">
        <f t="shared" si="47"/>
        <v>0</v>
      </c>
      <c r="J122" s="134">
        <v>0</v>
      </c>
      <c r="K122" s="134">
        <v>0</v>
      </c>
    </row>
    <row r="123" ht="21" customHeight="1" spans="1:11">
      <c r="A123" s="85">
        <v>2080806</v>
      </c>
      <c r="B123" s="86" t="s">
        <v>216</v>
      </c>
      <c r="C123" s="134">
        <f t="shared" si="28"/>
        <v>0</v>
      </c>
      <c r="D123" s="134">
        <f t="shared" si="29"/>
        <v>0</v>
      </c>
      <c r="E123" s="135">
        <v>0</v>
      </c>
      <c r="F123" s="135">
        <v>0</v>
      </c>
      <c r="G123" s="135">
        <v>0</v>
      </c>
      <c r="H123" s="135">
        <v>0</v>
      </c>
      <c r="I123" s="134">
        <f t="shared" si="47"/>
        <v>0</v>
      </c>
      <c r="J123" s="134">
        <v>0</v>
      </c>
      <c r="K123" s="134">
        <v>0</v>
      </c>
    </row>
    <row r="124" ht="21" customHeight="1" spans="1:11">
      <c r="A124" s="85">
        <v>2080899</v>
      </c>
      <c r="B124" s="86" t="s">
        <v>217</v>
      </c>
      <c r="C124" s="134">
        <f t="shared" si="28"/>
        <v>0</v>
      </c>
      <c r="D124" s="134">
        <f t="shared" si="29"/>
        <v>0</v>
      </c>
      <c r="E124" s="135">
        <v>0</v>
      </c>
      <c r="F124" s="135">
        <v>0</v>
      </c>
      <c r="G124" s="135">
        <v>0</v>
      </c>
      <c r="H124" s="135">
        <v>0</v>
      </c>
      <c r="I124" s="134">
        <f t="shared" si="47"/>
        <v>0</v>
      </c>
      <c r="J124" s="134">
        <v>0</v>
      </c>
      <c r="K124" s="134">
        <v>0</v>
      </c>
    </row>
    <row r="125" ht="21" customHeight="1" spans="1:11">
      <c r="A125" s="85">
        <v>20809</v>
      </c>
      <c r="B125" s="86" t="s">
        <v>218</v>
      </c>
      <c r="C125" s="134">
        <f t="shared" si="28"/>
        <v>0</v>
      </c>
      <c r="D125" s="134">
        <f t="shared" si="29"/>
        <v>0</v>
      </c>
      <c r="E125" s="134">
        <f t="shared" ref="E125:K125" si="48">E126</f>
        <v>0</v>
      </c>
      <c r="F125" s="134">
        <f t="shared" si="48"/>
        <v>0</v>
      </c>
      <c r="G125" s="134">
        <f t="shared" si="48"/>
        <v>0</v>
      </c>
      <c r="H125" s="134">
        <f t="shared" si="48"/>
        <v>0</v>
      </c>
      <c r="I125" s="134">
        <f t="shared" si="48"/>
        <v>0</v>
      </c>
      <c r="J125" s="134">
        <f t="shared" si="48"/>
        <v>0</v>
      </c>
      <c r="K125" s="134">
        <f t="shared" si="48"/>
        <v>0</v>
      </c>
    </row>
    <row r="126" ht="21" customHeight="1" spans="1:11">
      <c r="A126" s="85">
        <v>2080901</v>
      </c>
      <c r="B126" s="86" t="s">
        <v>219</v>
      </c>
      <c r="C126" s="134">
        <f t="shared" si="28"/>
        <v>0</v>
      </c>
      <c r="D126" s="134">
        <f t="shared" si="29"/>
        <v>0</v>
      </c>
      <c r="E126" s="135">
        <v>0</v>
      </c>
      <c r="F126" s="135">
        <v>0</v>
      </c>
      <c r="G126" s="135">
        <v>0</v>
      </c>
      <c r="H126" s="135">
        <v>0</v>
      </c>
      <c r="I126" s="134">
        <f>SUM(J126:K126)</f>
        <v>0</v>
      </c>
      <c r="J126" s="134">
        <v>0</v>
      </c>
      <c r="K126" s="134">
        <v>0</v>
      </c>
    </row>
    <row r="127" ht="21" customHeight="1" spans="1:11">
      <c r="A127" s="85">
        <v>20810</v>
      </c>
      <c r="B127" s="86" t="s">
        <v>220</v>
      </c>
      <c r="C127" s="134">
        <f t="shared" si="28"/>
        <v>250000</v>
      </c>
      <c r="D127" s="134">
        <f t="shared" si="29"/>
        <v>0</v>
      </c>
      <c r="E127" s="134">
        <f t="shared" ref="E127:K127" si="49">SUM(E128:E131)</f>
        <v>0</v>
      </c>
      <c r="F127" s="134">
        <f t="shared" si="49"/>
        <v>0</v>
      </c>
      <c r="G127" s="134">
        <f t="shared" si="49"/>
        <v>0</v>
      </c>
      <c r="H127" s="134">
        <f t="shared" si="49"/>
        <v>0</v>
      </c>
      <c r="I127" s="134">
        <f t="shared" si="49"/>
        <v>250000</v>
      </c>
      <c r="J127" s="134">
        <f t="shared" si="49"/>
        <v>250000</v>
      </c>
      <c r="K127" s="134">
        <f t="shared" si="49"/>
        <v>0</v>
      </c>
    </row>
    <row r="128" ht="21" customHeight="1" spans="1:11">
      <c r="A128" s="85">
        <v>2081002</v>
      </c>
      <c r="B128" s="86" t="s">
        <v>221</v>
      </c>
      <c r="C128" s="134">
        <f t="shared" si="28"/>
        <v>0</v>
      </c>
      <c r="D128" s="134">
        <f t="shared" si="29"/>
        <v>0</v>
      </c>
      <c r="E128" s="135">
        <v>0</v>
      </c>
      <c r="F128" s="135">
        <v>0</v>
      </c>
      <c r="G128" s="135">
        <v>0</v>
      </c>
      <c r="H128" s="135">
        <v>0</v>
      </c>
      <c r="I128" s="134">
        <f>SUM(J128:K128)</f>
        <v>0</v>
      </c>
      <c r="J128" s="134">
        <v>0</v>
      </c>
      <c r="K128" s="134">
        <v>0</v>
      </c>
    </row>
    <row r="129" ht="21" customHeight="1" spans="1:11">
      <c r="A129" s="85">
        <v>2081004</v>
      </c>
      <c r="B129" s="86" t="s">
        <v>222</v>
      </c>
      <c r="C129" s="134">
        <f t="shared" si="28"/>
        <v>250000</v>
      </c>
      <c r="D129" s="134">
        <f t="shared" si="29"/>
        <v>0</v>
      </c>
      <c r="E129" s="135">
        <v>0</v>
      </c>
      <c r="F129" s="135">
        <v>0</v>
      </c>
      <c r="G129" s="135">
        <v>0</v>
      </c>
      <c r="H129" s="135">
        <v>0</v>
      </c>
      <c r="I129" s="134">
        <f>SUM(J129:K129)</f>
        <v>250000</v>
      </c>
      <c r="J129" s="134">
        <v>250000</v>
      </c>
      <c r="K129" s="134">
        <v>0</v>
      </c>
    </row>
    <row r="130" ht="21" customHeight="1" spans="1:11">
      <c r="A130" s="85">
        <v>2081005</v>
      </c>
      <c r="B130" s="86" t="s">
        <v>223</v>
      </c>
      <c r="C130" s="134">
        <f t="shared" si="28"/>
        <v>0</v>
      </c>
      <c r="D130" s="134">
        <f t="shared" si="29"/>
        <v>0</v>
      </c>
      <c r="E130" s="135">
        <v>0</v>
      </c>
      <c r="F130" s="135">
        <v>0</v>
      </c>
      <c r="G130" s="135">
        <v>0</v>
      </c>
      <c r="H130" s="135">
        <v>0</v>
      </c>
      <c r="I130" s="134">
        <f>SUM(J130:K130)</f>
        <v>0</v>
      </c>
      <c r="J130" s="134">
        <v>0</v>
      </c>
      <c r="K130" s="134">
        <v>0</v>
      </c>
    </row>
    <row r="131" ht="21" customHeight="1" spans="1:11">
      <c r="A131" s="85">
        <v>2081099</v>
      </c>
      <c r="B131" s="86" t="s">
        <v>224</v>
      </c>
      <c r="C131" s="134">
        <f t="shared" si="28"/>
        <v>0</v>
      </c>
      <c r="D131" s="134">
        <f t="shared" si="29"/>
        <v>0</v>
      </c>
      <c r="E131" s="135">
        <v>0</v>
      </c>
      <c r="F131" s="135">
        <v>0</v>
      </c>
      <c r="G131" s="135">
        <v>0</v>
      </c>
      <c r="H131" s="135">
        <v>0</v>
      </c>
      <c r="I131" s="134">
        <f>SUM(J131:K131)</f>
        <v>0</v>
      </c>
      <c r="J131" s="134">
        <v>0</v>
      </c>
      <c r="K131" s="134">
        <v>0</v>
      </c>
    </row>
    <row r="132" ht="21" customHeight="1" spans="1:11">
      <c r="A132" s="85">
        <v>20811</v>
      </c>
      <c r="B132" s="86" t="s">
        <v>225</v>
      </c>
      <c r="C132" s="134">
        <f t="shared" si="28"/>
        <v>0</v>
      </c>
      <c r="D132" s="134">
        <f t="shared" si="29"/>
        <v>0</v>
      </c>
      <c r="E132" s="134">
        <f t="shared" ref="E132:K132" si="50">SUM(E133:E134)</f>
        <v>0</v>
      </c>
      <c r="F132" s="134">
        <f t="shared" si="50"/>
        <v>0</v>
      </c>
      <c r="G132" s="134">
        <f t="shared" si="50"/>
        <v>0</v>
      </c>
      <c r="H132" s="134">
        <f t="shared" si="50"/>
        <v>0</v>
      </c>
      <c r="I132" s="134">
        <f t="shared" si="50"/>
        <v>0</v>
      </c>
      <c r="J132" s="134">
        <f t="shared" si="50"/>
        <v>0</v>
      </c>
      <c r="K132" s="134">
        <f t="shared" si="50"/>
        <v>0</v>
      </c>
    </row>
    <row r="133" ht="21" customHeight="1" spans="1:11">
      <c r="A133" s="85">
        <v>2081105</v>
      </c>
      <c r="B133" s="86" t="s">
        <v>226</v>
      </c>
      <c r="C133" s="134">
        <f t="shared" ref="C133:C196" si="51">D133+I133</f>
        <v>0</v>
      </c>
      <c r="D133" s="134">
        <f t="shared" ref="D133:D196" si="52">SUM(E133:H133)</f>
        <v>0</v>
      </c>
      <c r="E133" s="135">
        <v>0</v>
      </c>
      <c r="F133" s="135">
        <v>0</v>
      </c>
      <c r="G133" s="135">
        <v>0</v>
      </c>
      <c r="H133" s="135">
        <v>0</v>
      </c>
      <c r="I133" s="134">
        <f>SUM(J133:K133)</f>
        <v>0</v>
      </c>
      <c r="J133" s="134">
        <v>0</v>
      </c>
      <c r="K133" s="134">
        <v>0</v>
      </c>
    </row>
    <row r="134" ht="21" customHeight="1" spans="1:11">
      <c r="A134" s="85">
        <v>2081199</v>
      </c>
      <c r="B134" s="86" t="s">
        <v>227</v>
      </c>
      <c r="C134" s="134">
        <f t="shared" si="51"/>
        <v>0</v>
      </c>
      <c r="D134" s="134">
        <f t="shared" si="52"/>
        <v>0</v>
      </c>
      <c r="E134" s="135">
        <v>0</v>
      </c>
      <c r="F134" s="135">
        <v>0</v>
      </c>
      <c r="G134" s="135">
        <v>0</v>
      </c>
      <c r="H134" s="135">
        <v>0</v>
      </c>
      <c r="I134" s="134">
        <f>SUM(J134:K134)</f>
        <v>0</v>
      </c>
      <c r="J134" s="134">
        <v>0</v>
      </c>
      <c r="K134" s="134">
        <v>0</v>
      </c>
    </row>
    <row r="135" ht="21" customHeight="1" spans="1:11">
      <c r="A135" s="85">
        <v>20815</v>
      </c>
      <c r="B135" s="86" t="s">
        <v>228</v>
      </c>
      <c r="C135" s="134">
        <f t="shared" si="51"/>
        <v>0</v>
      </c>
      <c r="D135" s="134">
        <f t="shared" si="52"/>
        <v>0</v>
      </c>
      <c r="E135" s="134">
        <f t="shared" ref="E135:K135" si="53">E136</f>
        <v>0</v>
      </c>
      <c r="F135" s="134">
        <f t="shared" si="53"/>
        <v>0</v>
      </c>
      <c r="G135" s="134">
        <f t="shared" si="53"/>
        <v>0</v>
      </c>
      <c r="H135" s="134">
        <f t="shared" si="53"/>
        <v>0</v>
      </c>
      <c r="I135" s="134">
        <f t="shared" si="53"/>
        <v>0</v>
      </c>
      <c r="J135" s="134">
        <f t="shared" si="53"/>
        <v>0</v>
      </c>
      <c r="K135" s="134">
        <f t="shared" si="53"/>
        <v>0</v>
      </c>
    </row>
    <row r="136" ht="21" customHeight="1" spans="1:11">
      <c r="A136" s="85">
        <v>2081599</v>
      </c>
      <c r="B136" s="86" t="s">
        <v>229</v>
      </c>
      <c r="C136" s="134">
        <f t="shared" si="51"/>
        <v>0</v>
      </c>
      <c r="D136" s="134">
        <f t="shared" si="52"/>
        <v>0</v>
      </c>
      <c r="E136" s="135">
        <v>0</v>
      </c>
      <c r="F136" s="135">
        <v>0</v>
      </c>
      <c r="G136" s="135">
        <v>0</v>
      </c>
      <c r="H136" s="135">
        <v>0</v>
      </c>
      <c r="I136" s="134">
        <f>SUM(J136:K136)</f>
        <v>0</v>
      </c>
      <c r="J136" s="134">
        <v>0</v>
      </c>
      <c r="K136" s="134">
        <v>0</v>
      </c>
    </row>
    <row r="137" ht="21" customHeight="1" spans="1:11">
      <c r="A137" s="85">
        <v>20816</v>
      </c>
      <c r="B137" s="86" t="s">
        <v>230</v>
      </c>
      <c r="C137" s="134">
        <f t="shared" si="51"/>
        <v>0</v>
      </c>
      <c r="D137" s="134">
        <f t="shared" si="52"/>
        <v>0</v>
      </c>
      <c r="E137" s="134">
        <f t="shared" ref="E137:K137" si="54">E138</f>
        <v>0</v>
      </c>
      <c r="F137" s="134">
        <f t="shared" si="54"/>
        <v>0</v>
      </c>
      <c r="G137" s="134">
        <f t="shared" si="54"/>
        <v>0</v>
      </c>
      <c r="H137" s="134">
        <f t="shared" si="54"/>
        <v>0</v>
      </c>
      <c r="I137" s="134">
        <f t="shared" si="54"/>
        <v>0</v>
      </c>
      <c r="J137" s="134">
        <f t="shared" si="54"/>
        <v>0</v>
      </c>
      <c r="K137" s="134">
        <f t="shared" si="54"/>
        <v>0</v>
      </c>
    </row>
    <row r="138" ht="21" customHeight="1" spans="1:11">
      <c r="A138" s="85">
        <v>2081699</v>
      </c>
      <c r="B138" s="86" t="s">
        <v>231</v>
      </c>
      <c r="C138" s="134">
        <f t="shared" si="51"/>
        <v>0</v>
      </c>
      <c r="D138" s="134">
        <f t="shared" si="52"/>
        <v>0</v>
      </c>
      <c r="E138" s="135">
        <v>0</v>
      </c>
      <c r="F138" s="135">
        <v>0</v>
      </c>
      <c r="G138" s="135">
        <v>0</v>
      </c>
      <c r="H138" s="135">
        <v>0</v>
      </c>
      <c r="I138" s="134">
        <f>SUM(J138:K138)</f>
        <v>0</v>
      </c>
      <c r="J138" s="134">
        <v>0</v>
      </c>
      <c r="K138" s="134">
        <v>0</v>
      </c>
    </row>
    <row r="139" ht="21" customHeight="1" spans="1:11">
      <c r="A139" s="85">
        <v>20820</v>
      </c>
      <c r="B139" s="86" t="s">
        <v>232</v>
      </c>
      <c r="C139" s="134">
        <f t="shared" si="51"/>
        <v>300000</v>
      </c>
      <c r="D139" s="134">
        <f t="shared" si="52"/>
        <v>0</v>
      </c>
      <c r="E139" s="134">
        <f t="shared" ref="E139:K139" si="55">E140</f>
        <v>0</v>
      </c>
      <c r="F139" s="134">
        <f t="shared" si="55"/>
        <v>0</v>
      </c>
      <c r="G139" s="134">
        <f t="shared" si="55"/>
        <v>0</v>
      </c>
      <c r="H139" s="134">
        <f t="shared" si="55"/>
        <v>0</v>
      </c>
      <c r="I139" s="134">
        <f t="shared" si="55"/>
        <v>300000</v>
      </c>
      <c r="J139" s="134">
        <f t="shared" si="55"/>
        <v>300000</v>
      </c>
      <c r="K139" s="134">
        <f t="shared" si="55"/>
        <v>0</v>
      </c>
    </row>
    <row r="140" ht="21" customHeight="1" spans="1:11">
      <c r="A140" s="85">
        <v>2082001</v>
      </c>
      <c r="B140" s="86" t="s">
        <v>233</v>
      </c>
      <c r="C140" s="134">
        <f t="shared" si="51"/>
        <v>300000</v>
      </c>
      <c r="D140" s="134">
        <f t="shared" si="52"/>
        <v>0</v>
      </c>
      <c r="E140" s="135">
        <v>0</v>
      </c>
      <c r="F140" s="135">
        <v>0</v>
      </c>
      <c r="G140" s="135">
        <v>0</v>
      </c>
      <c r="H140" s="135">
        <v>0</v>
      </c>
      <c r="I140" s="134">
        <f>SUM(J140:K140)</f>
        <v>300000</v>
      </c>
      <c r="J140" s="134">
        <v>300000</v>
      </c>
      <c r="K140" s="134">
        <v>0</v>
      </c>
    </row>
    <row r="141" ht="21" customHeight="1" spans="1:11">
      <c r="A141" s="85">
        <v>20821</v>
      </c>
      <c r="B141" s="86" t="s">
        <v>234</v>
      </c>
      <c r="C141" s="134">
        <f t="shared" si="51"/>
        <v>0</v>
      </c>
      <c r="D141" s="134">
        <f t="shared" si="52"/>
        <v>0</v>
      </c>
      <c r="E141" s="134">
        <f t="shared" ref="E141:K141" si="56">E142</f>
        <v>0</v>
      </c>
      <c r="F141" s="134">
        <f t="shared" si="56"/>
        <v>0</v>
      </c>
      <c r="G141" s="134">
        <f t="shared" si="56"/>
        <v>0</v>
      </c>
      <c r="H141" s="134">
        <f t="shared" si="56"/>
        <v>0</v>
      </c>
      <c r="I141" s="134">
        <f t="shared" si="56"/>
        <v>0</v>
      </c>
      <c r="J141" s="134">
        <f t="shared" si="56"/>
        <v>0</v>
      </c>
      <c r="K141" s="134">
        <f t="shared" si="56"/>
        <v>0</v>
      </c>
    </row>
    <row r="142" ht="21" customHeight="1" spans="1:11">
      <c r="A142" s="85">
        <v>2082102</v>
      </c>
      <c r="B142" s="86" t="s">
        <v>235</v>
      </c>
      <c r="C142" s="134">
        <f t="shared" si="51"/>
        <v>0</v>
      </c>
      <c r="D142" s="134">
        <f t="shared" si="52"/>
        <v>0</v>
      </c>
      <c r="E142" s="135">
        <v>0</v>
      </c>
      <c r="F142" s="135">
        <v>0</v>
      </c>
      <c r="G142" s="135">
        <v>0</v>
      </c>
      <c r="H142" s="135">
        <v>0</v>
      </c>
      <c r="I142" s="134">
        <f>SUM(J142:K142)</f>
        <v>0</v>
      </c>
      <c r="J142" s="134">
        <v>0</v>
      </c>
      <c r="K142" s="134">
        <v>0</v>
      </c>
    </row>
    <row r="143" ht="21" customHeight="1" spans="1:11">
      <c r="A143" s="85">
        <v>20822</v>
      </c>
      <c r="B143" s="86" t="s">
        <v>236</v>
      </c>
      <c r="C143" s="134">
        <f t="shared" si="51"/>
        <v>0</v>
      </c>
      <c r="D143" s="134">
        <f t="shared" si="52"/>
        <v>0</v>
      </c>
      <c r="E143" s="134">
        <f t="shared" ref="E143:K143" si="57">SUM(E144:E145)</f>
        <v>0</v>
      </c>
      <c r="F143" s="134">
        <f t="shared" si="57"/>
        <v>0</v>
      </c>
      <c r="G143" s="134">
        <f t="shared" si="57"/>
        <v>0</v>
      </c>
      <c r="H143" s="134">
        <f t="shared" si="57"/>
        <v>0</v>
      </c>
      <c r="I143" s="134">
        <f t="shared" si="57"/>
        <v>0</v>
      </c>
      <c r="J143" s="134">
        <f t="shared" si="57"/>
        <v>0</v>
      </c>
      <c r="K143" s="134">
        <f t="shared" si="57"/>
        <v>0</v>
      </c>
    </row>
    <row r="144" ht="21" customHeight="1" spans="1:11">
      <c r="A144" s="85">
        <v>2082201</v>
      </c>
      <c r="B144" s="86" t="s">
        <v>237</v>
      </c>
      <c r="C144" s="134">
        <f t="shared" si="51"/>
        <v>0</v>
      </c>
      <c r="D144" s="134">
        <f t="shared" si="52"/>
        <v>0</v>
      </c>
      <c r="E144" s="135">
        <v>0</v>
      </c>
      <c r="F144" s="135">
        <v>0</v>
      </c>
      <c r="G144" s="135">
        <v>0</v>
      </c>
      <c r="H144" s="135">
        <v>0</v>
      </c>
      <c r="I144" s="134">
        <f>SUM(J144:K144)</f>
        <v>0</v>
      </c>
      <c r="J144" s="134">
        <v>0</v>
      </c>
      <c r="K144" s="134">
        <v>0</v>
      </c>
    </row>
    <row r="145" ht="21" customHeight="1" spans="1:11">
      <c r="A145" s="85">
        <v>2082202</v>
      </c>
      <c r="B145" s="86" t="s">
        <v>238</v>
      </c>
      <c r="C145" s="134">
        <f t="shared" si="51"/>
        <v>0</v>
      </c>
      <c r="D145" s="134">
        <f t="shared" si="52"/>
        <v>0</v>
      </c>
      <c r="E145" s="135">
        <v>0</v>
      </c>
      <c r="F145" s="135">
        <v>0</v>
      </c>
      <c r="G145" s="135">
        <v>0</v>
      </c>
      <c r="H145" s="135">
        <v>0</v>
      </c>
      <c r="I145" s="134">
        <f>SUM(J145:K145)</f>
        <v>0</v>
      </c>
      <c r="J145" s="134">
        <v>0</v>
      </c>
      <c r="K145" s="134">
        <v>0</v>
      </c>
    </row>
    <row r="146" ht="21" customHeight="1" spans="1:11">
      <c r="A146" s="85">
        <v>20823</v>
      </c>
      <c r="B146" s="86" t="s">
        <v>239</v>
      </c>
      <c r="C146" s="134">
        <f t="shared" si="51"/>
        <v>0</v>
      </c>
      <c r="D146" s="134">
        <f t="shared" si="52"/>
        <v>0</v>
      </c>
      <c r="E146" s="134">
        <f t="shared" ref="E146:K146" si="58">E147</f>
        <v>0</v>
      </c>
      <c r="F146" s="134">
        <f t="shared" si="58"/>
        <v>0</v>
      </c>
      <c r="G146" s="134">
        <f t="shared" si="58"/>
        <v>0</v>
      </c>
      <c r="H146" s="134">
        <f t="shared" si="58"/>
        <v>0</v>
      </c>
      <c r="I146" s="134">
        <f t="shared" si="58"/>
        <v>0</v>
      </c>
      <c r="J146" s="134">
        <f t="shared" si="58"/>
        <v>0</v>
      </c>
      <c r="K146" s="134">
        <f t="shared" si="58"/>
        <v>0</v>
      </c>
    </row>
    <row r="147" ht="21" customHeight="1" spans="1:11">
      <c r="A147" s="85">
        <v>2082301</v>
      </c>
      <c r="B147" s="86" t="s">
        <v>237</v>
      </c>
      <c r="C147" s="134">
        <f t="shared" si="51"/>
        <v>0</v>
      </c>
      <c r="D147" s="134">
        <f t="shared" si="52"/>
        <v>0</v>
      </c>
      <c r="E147" s="135">
        <v>0</v>
      </c>
      <c r="F147" s="135">
        <v>0</v>
      </c>
      <c r="G147" s="135">
        <v>0</v>
      </c>
      <c r="H147" s="135">
        <v>0</v>
      </c>
      <c r="I147" s="134">
        <f>SUM(J147:K147)</f>
        <v>0</v>
      </c>
      <c r="J147" s="134">
        <v>0</v>
      </c>
      <c r="K147" s="134">
        <v>0</v>
      </c>
    </row>
    <row r="148" ht="21" customHeight="1" spans="1:11">
      <c r="A148" s="85">
        <v>20825</v>
      </c>
      <c r="B148" s="86" t="s">
        <v>240</v>
      </c>
      <c r="C148" s="134">
        <f t="shared" si="51"/>
        <v>0</v>
      </c>
      <c r="D148" s="134">
        <f t="shared" si="52"/>
        <v>0</v>
      </c>
      <c r="E148" s="134">
        <f t="shared" ref="E148:K148" si="59">E149</f>
        <v>0</v>
      </c>
      <c r="F148" s="134">
        <f t="shared" si="59"/>
        <v>0</v>
      </c>
      <c r="G148" s="134">
        <f t="shared" si="59"/>
        <v>0</v>
      </c>
      <c r="H148" s="134">
        <f t="shared" si="59"/>
        <v>0</v>
      </c>
      <c r="I148" s="134">
        <f t="shared" si="59"/>
        <v>0</v>
      </c>
      <c r="J148" s="134">
        <f t="shared" si="59"/>
        <v>0</v>
      </c>
      <c r="K148" s="134">
        <f t="shared" si="59"/>
        <v>0</v>
      </c>
    </row>
    <row r="149" ht="21" customHeight="1" spans="1:11">
      <c r="A149" s="85">
        <v>2082502</v>
      </c>
      <c r="B149" s="86" t="s">
        <v>241</v>
      </c>
      <c r="C149" s="134">
        <f t="shared" si="51"/>
        <v>0</v>
      </c>
      <c r="D149" s="134">
        <f t="shared" si="52"/>
        <v>0</v>
      </c>
      <c r="E149" s="135">
        <v>0</v>
      </c>
      <c r="F149" s="135">
        <v>0</v>
      </c>
      <c r="G149" s="135">
        <v>0</v>
      </c>
      <c r="H149" s="135">
        <v>0</v>
      </c>
      <c r="I149" s="134">
        <f>SUM(J149:K149)</f>
        <v>0</v>
      </c>
      <c r="J149" s="134">
        <v>0</v>
      </c>
      <c r="K149" s="134">
        <v>0</v>
      </c>
    </row>
    <row r="150" ht="21" customHeight="1" spans="1:11">
      <c r="A150" s="85">
        <v>20860</v>
      </c>
      <c r="B150" s="86" t="s">
        <v>242</v>
      </c>
      <c r="C150" s="134">
        <f t="shared" si="51"/>
        <v>0</v>
      </c>
      <c r="D150" s="134">
        <f t="shared" si="52"/>
        <v>0</v>
      </c>
      <c r="E150" s="134">
        <f t="shared" ref="E150:K150" si="60">E151</f>
        <v>0</v>
      </c>
      <c r="F150" s="134">
        <f t="shared" si="60"/>
        <v>0</v>
      </c>
      <c r="G150" s="134">
        <f t="shared" si="60"/>
        <v>0</v>
      </c>
      <c r="H150" s="134">
        <f t="shared" si="60"/>
        <v>0</v>
      </c>
      <c r="I150" s="134">
        <f t="shared" si="60"/>
        <v>0</v>
      </c>
      <c r="J150" s="134">
        <f t="shared" si="60"/>
        <v>0</v>
      </c>
      <c r="K150" s="134">
        <f t="shared" si="60"/>
        <v>0</v>
      </c>
    </row>
    <row r="151" ht="21" customHeight="1" spans="1:11">
      <c r="A151" s="85">
        <v>2086099</v>
      </c>
      <c r="B151" s="86" t="s">
        <v>243</v>
      </c>
      <c r="C151" s="134">
        <f t="shared" si="51"/>
        <v>0</v>
      </c>
      <c r="D151" s="134">
        <f t="shared" si="52"/>
        <v>0</v>
      </c>
      <c r="E151" s="135">
        <v>0</v>
      </c>
      <c r="F151" s="135">
        <v>0</v>
      </c>
      <c r="G151" s="135">
        <v>0</v>
      </c>
      <c r="H151" s="135">
        <v>0</v>
      </c>
      <c r="I151" s="134">
        <f>SUM(J151:K151)</f>
        <v>0</v>
      </c>
      <c r="J151" s="134">
        <v>0</v>
      </c>
      <c r="K151" s="134">
        <v>0</v>
      </c>
    </row>
    <row r="152" ht="21" customHeight="1" spans="1:11">
      <c r="A152" s="85">
        <v>20899</v>
      </c>
      <c r="B152" s="86" t="s">
        <v>244</v>
      </c>
      <c r="C152" s="134">
        <f t="shared" si="51"/>
        <v>144440.53</v>
      </c>
      <c r="D152" s="134">
        <f t="shared" si="52"/>
        <v>144440.53</v>
      </c>
      <c r="E152" s="134">
        <f t="shared" ref="E152:K152" si="61">E153</f>
        <v>144440.53</v>
      </c>
      <c r="F152" s="134">
        <f t="shared" si="61"/>
        <v>0</v>
      </c>
      <c r="G152" s="134">
        <f t="shared" si="61"/>
        <v>0</v>
      </c>
      <c r="H152" s="134">
        <f t="shared" si="61"/>
        <v>0</v>
      </c>
      <c r="I152" s="134">
        <f t="shared" si="61"/>
        <v>0</v>
      </c>
      <c r="J152" s="134">
        <f t="shared" si="61"/>
        <v>0</v>
      </c>
      <c r="K152" s="134">
        <f t="shared" si="61"/>
        <v>0</v>
      </c>
    </row>
    <row r="153" ht="21" customHeight="1" spans="1:11">
      <c r="A153" s="85">
        <v>2089901</v>
      </c>
      <c r="B153" s="86" t="s">
        <v>245</v>
      </c>
      <c r="C153" s="134">
        <f t="shared" si="51"/>
        <v>144440.53</v>
      </c>
      <c r="D153" s="134">
        <f t="shared" si="52"/>
        <v>144440.53</v>
      </c>
      <c r="E153" s="134">
        <v>144440.53</v>
      </c>
      <c r="F153" s="134">
        <v>0</v>
      </c>
      <c r="G153" s="134">
        <v>0</v>
      </c>
      <c r="H153" s="134">
        <v>0</v>
      </c>
      <c r="I153" s="134">
        <f>SUM(J153:K153)</f>
        <v>0</v>
      </c>
      <c r="J153" s="134">
        <v>0</v>
      </c>
      <c r="K153" s="134">
        <v>0</v>
      </c>
    </row>
    <row r="154" ht="21" customHeight="1" spans="1:11">
      <c r="A154" s="133">
        <v>210</v>
      </c>
      <c r="B154" s="86" t="s">
        <v>246</v>
      </c>
      <c r="C154" s="134">
        <f t="shared" si="51"/>
        <v>820692.72</v>
      </c>
      <c r="D154" s="134">
        <f t="shared" si="52"/>
        <v>820692.72</v>
      </c>
      <c r="E154" s="134">
        <f t="shared" ref="E154:K154" si="62">E155+E157+E160+E164+E167+E170+E174</f>
        <v>820692.72</v>
      </c>
      <c r="F154" s="134">
        <f t="shared" si="62"/>
        <v>0</v>
      </c>
      <c r="G154" s="134">
        <f t="shared" si="62"/>
        <v>0</v>
      </c>
      <c r="H154" s="134">
        <f t="shared" si="62"/>
        <v>0</v>
      </c>
      <c r="I154" s="134">
        <f t="shared" si="62"/>
        <v>0</v>
      </c>
      <c r="J154" s="134">
        <f t="shared" si="62"/>
        <v>0</v>
      </c>
      <c r="K154" s="134">
        <f t="shared" si="62"/>
        <v>0</v>
      </c>
    </row>
    <row r="155" ht="21" customHeight="1" spans="1:11">
      <c r="A155" s="85">
        <v>21003</v>
      </c>
      <c r="B155" s="86" t="s">
        <v>247</v>
      </c>
      <c r="C155" s="134">
        <f t="shared" si="51"/>
        <v>0</v>
      </c>
      <c r="D155" s="134">
        <f t="shared" si="52"/>
        <v>0</v>
      </c>
      <c r="E155" s="134">
        <f t="shared" ref="E155:K155" si="63">E156</f>
        <v>0</v>
      </c>
      <c r="F155" s="134">
        <f t="shared" si="63"/>
        <v>0</v>
      </c>
      <c r="G155" s="134">
        <f t="shared" si="63"/>
        <v>0</v>
      </c>
      <c r="H155" s="134">
        <f t="shared" si="63"/>
        <v>0</v>
      </c>
      <c r="I155" s="134">
        <f t="shared" si="63"/>
        <v>0</v>
      </c>
      <c r="J155" s="134">
        <f t="shared" si="63"/>
        <v>0</v>
      </c>
      <c r="K155" s="134">
        <f t="shared" si="63"/>
        <v>0</v>
      </c>
    </row>
    <row r="156" ht="21" customHeight="1" spans="1:11">
      <c r="A156" s="85">
        <v>2100302</v>
      </c>
      <c r="B156" s="86" t="s">
        <v>248</v>
      </c>
      <c r="C156" s="134">
        <f t="shared" si="51"/>
        <v>0</v>
      </c>
      <c r="D156" s="134">
        <f t="shared" si="52"/>
        <v>0</v>
      </c>
      <c r="E156" s="135">
        <v>0</v>
      </c>
      <c r="F156" s="135">
        <v>0</v>
      </c>
      <c r="G156" s="135">
        <v>0</v>
      </c>
      <c r="H156" s="135">
        <v>0</v>
      </c>
      <c r="I156" s="134">
        <f>SUM(J156:K156)</f>
        <v>0</v>
      </c>
      <c r="J156" s="134">
        <v>0</v>
      </c>
      <c r="K156" s="134">
        <v>0</v>
      </c>
    </row>
    <row r="157" ht="21" customHeight="1" spans="1:11">
      <c r="A157" s="85">
        <v>21004</v>
      </c>
      <c r="B157" s="86" t="s">
        <v>249</v>
      </c>
      <c r="C157" s="134">
        <f t="shared" si="51"/>
        <v>0</v>
      </c>
      <c r="D157" s="134">
        <f t="shared" si="52"/>
        <v>0</v>
      </c>
      <c r="E157" s="134">
        <f t="shared" ref="E157:K157" si="64">E158+E159</f>
        <v>0</v>
      </c>
      <c r="F157" s="134">
        <f t="shared" si="64"/>
        <v>0</v>
      </c>
      <c r="G157" s="134">
        <f t="shared" si="64"/>
        <v>0</v>
      </c>
      <c r="H157" s="134">
        <f t="shared" si="64"/>
        <v>0</v>
      </c>
      <c r="I157" s="134">
        <f t="shared" si="64"/>
        <v>0</v>
      </c>
      <c r="J157" s="134">
        <f t="shared" si="64"/>
        <v>0</v>
      </c>
      <c r="K157" s="134">
        <f t="shared" si="64"/>
        <v>0</v>
      </c>
    </row>
    <row r="158" ht="21" customHeight="1" spans="1:11">
      <c r="A158" s="85">
        <v>2100410</v>
      </c>
      <c r="B158" s="86" t="s">
        <v>250</v>
      </c>
      <c r="C158" s="134">
        <f t="shared" si="51"/>
        <v>0</v>
      </c>
      <c r="D158" s="134">
        <f t="shared" si="52"/>
        <v>0</v>
      </c>
      <c r="E158" s="135">
        <v>0</v>
      </c>
      <c r="F158" s="135">
        <v>0</v>
      </c>
      <c r="G158" s="135">
        <v>0</v>
      </c>
      <c r="H158" s="135">
        <v>0</v>
      </c>
      <c r="I158" s="134">
        <f>SUM(J158:K158)</f>
        <v>0</v>
      </c>
      <c r="J158" s="134">
        <v>0</v>
      </c>
      <c r="K158" s="134">
        <v>0</v>
      </c>
    </row>
    <row r="159" ht="21" customHeight="1" spans="1:11">
      <c r="A159" s="85">
        <v>2100499</v>
      </c>
      <c r="B159" s="86" t="s">
        <v>251</v>
      </c>
      <c r="C159" s="134">
        <f t="shared" si="51"/>
        <v>0</v>
      </c>
      <c r="D159" s="134">
        <f t="shared" si="52"/>
        <v>0</v>
      </c>
      <c r="E159" s="135">
        <v>0</v>
      </c>
      <c r="F159" s="135">
        <v>0</v>
      </c>
      <c r="G159" s="135">
        <v>0</v>
      </c>
      <c r="H159" s="135">
        <v>0</v>
      </c>
      <c r="I159" s="134">
        <f>SUM(J159:K159)</f>
        <v>0</v>
      </c>
      <c r="J159" s="134">
        <v>0</v>
      </c>
      <c r="K159" s="134">
        <v>0</v>
      </c>
    </row>
    <row r="160" ht="21" customHeight="1" spans="1:11">
      <c r="A160" s="85">
        <v>21005</v>
      </c>
      <c r="B160" s="86" t="s">
        <v>252</v>
      </c>
      <c r="C160" s="134">
        <f t="shared" si="51"/>
        <v>0</v>
      </c>
      <c r="D160" s="134">
        <f t="shared" si="52"/>
        <v>0</v>
      </c>
      <c r="E160" s="134">
        <f t="shared" ref="E160:K160" si="65">SUM(E161:E163)</f>
        <v>0</v>
      </c>
      <c r="F160" s="134">
        <f t="shared" si="65"/>
        <v>0</v>
      </c>
      <c r="G160" s="134">
        <f t="shared" si="65"/>
        <v>0</v>
      </c>
      <c r="H160" s="134">
        <f t="shared" si="65"/>
        <v>0</v>
      </c>
      <c r="I160" s="134">
        <f t="shared" si="65"/>
        <v>0</v>
      </c>
      <c r="J160" s="134">
        <f t="shared" si="65"/>
        <v>0</v>
      </c>
      <c r="K160" s="134">
        <f t="shared" si="65"/>
        <v>0</v>
      </c>
    </row>
    <row r="161" ht="21" customHeight="1" spans="1:11">
      <c r="A161" s="85">
        <v>2100504</v>
      </c>
      <c r="B161" s="86" t="s">
        <v>253</v>
      </c>
      <c r="C161" s="134">
        <f t="shared" si="51"/>
        <v>0</v>
      </c>
      <c r="D161" s="134">
        <f t="shared" si="52"/>
        <v>0</v>
      </c>
      <c r="E161" s="135">
        <v>0</v>
      </c>
      <c r="F161" s="135">
        <v>0</v>
      </c>
      <c r="G161" s="135">
        <v>0</v>
      </c>
      <c r="H161" s="135">
        <v>0</v>
      </c>
      <c r="I161" s="134">
        <f>SUM(J161:K161)</f>
        <v>0</v>
      </c>
      <c r="J161" s="134">
        <v>0</v>
      </c>
      <c r="K161" s="134">
        <v>0</v>
      </c>
    </row>
    <row r="162" ht="21" customHeight="1" spans="1:11">
      <c r="A162" s="85">
        <v>2100509</v>
      </c>
      <c r="B162" s="86" t="s">
        <v>254</v>
      </c>
      <c r="C162" s="134">
        <f t="shared" si="51"/>
        <v>0</v>
      </c>
      <c r="D162" s="134">
        <f t="shared" si="52"/>
        <v>0</v>
      </c>
      <c r="E162" s="135">
        <v>0</v>
      </c>
      <c r="F162" s="135">
        <v>0</v>
      </c>
      <c r="G162" s="135">
        <v>0</v>
      </c>
      <c r="H162" s="135">
        <v>0</v>
      </c>
      <c r="I162" s="134">
        <f>SUM(J162:K162)</f>
        <v>0</v>
      </c>
      <c r="J162" s="134">
        <v>0</v>
      </c>
      <c r="K162" s="134">
        <v>0</v>
      </c>
    </row>
    <row r="163" ht="21" customHeight="1" spans="1:11">
      <c r="A163" s="85">
        <v>2100599</v>
      </c>
      <c r="B163" s="86" t="s">
        <v>255</v>
      </c>
      <c r="C163" s="134">
        <f t="shared" si="51"/>
        <v>0</v>
      </c>
      <c r="D163" s="134">
        <f t="shared" si="52"/>
        <v>0</v>
      </c>
      <c r="E163" s="135">
        <v>0</v>
      </c>
      <c r="F163" s="135">
        <v>0</v>
      </c>
      <c r="G163" s="135">
        <v>0</v>
      </c>
      <c r="H163" s="135">
        <v>0</v>
      </c>
      <c r="I163" s="134">
        <f>SUM(J163:K163)</f>
        <v>0</v>
      </c>
      <c r="J163" s="134">
        <v>0</v>
      </c>
      <c r="K163" s="134">
        <v>0</v>
      </c>
    </row>
    <row r="164" ht="21" customHeight="1" spans="1:11">
      <c r="A164" s="85">
        <v>21007</v>
      </c>
      <c r="B164" s="86" t="s">
        <v>256</v>
      </c>
      <c r="C164" s="134">
        <f t="shared" si="51"/>
        <v>0</v>
      </c>
      <c r="D164" s="134">
        <f t="shared" si="52"/>
        <v>0</v>
      </c>
      <c r="E164" s="134">
        <f t="shared" ref="E164:K164" si="66">E165+E166</f>
        <v>0</v>
      </c>
      <c r="F164" s="134">
        <f t="shared" si="66"/>
        <v>0</v>
      </c>
      <c r="G164" s="134">
        <f t="shared" si="66"/>
        <v>0</v>
      </c>
      <c r="H164" s="134">
        <f t="shared" si="66"/>
        <v>0</v>
      </c>
      <c r="I164" s="134">
        <f t="shared" si="66"/>
        <v>0</v>
      </c>
      <c r="J164" s="134">
        <f t="shared" si="66"/>
        <v>0</v>
      </c>
      <c r="K164" s="134">
        <f t="shared" si="66"/>
        <v>0</v>
      </c>
    </row>
    <row r="165" ht="21" customHeight="1" spans="1:11">
      <c r="A165" s="85">
        <v>2100717</v>
      </c>
      <c r="B165" s="86" t="s">
        <v>257</v>
      </c>
      <c r="C165" s="134">
        <f t="shared" si="51"/>
        <v>0</v>
      </c>
      <c r="D165" s="134">
        <f t="shared" si="52"/>
        <v>0</v>
      </c>
      <c r="E165" s="135">
        <v>0</v>
      </c>
      <c r="F165" s="135">
        <v>0</v>
      </c>
      <c r="G165" s="135">
        <v>0</v>
      </c>
      <c r="H165" s="135">
        <v>0</v>
      </c>
      <c r="I165" s="134">
        <f>SUM(J165:K165)</f>
        <v>0</v>
      </c>
      <c r="J165" s="134">
        <v>0</v>
      </c>
      <c r="K165" s="134">
        <v>0</v>
      </c>
    </row>
    <row r="166" ht="21" customHeight="1" spans="1:11">
      <c r="A166" s="85">
        <v>2100799</v>
      </c>
      <c r="B166" s="86" t="s">
        <v>258</v>
      </c>
      <c r="C166" s="134">
        <f t="shared" si="51"/>
        <v>0</v>
      </c>
      <c r="D166" s="134">
        <f t="shared" si="52"/>
        <v>0</v>
      </c>
      <c r="E166" s="135">
        <v>0</v>
      </c>
      <c r="F166" s="135">
        <v>0</v>
      </c>
      <c r="G166" s="135">
        <v>0</v>
      </c>
      <c r="H166" s="135">
        <v>0</v>
      </c>
      <c r="I166" s="134">
        <f>SUM(J166:K166)</f>
        <v>0</v>
      </c>
      <c r="J166" s="134">
        <v>0</v>
      </c>
      <c r="K166" s="134">
        <v>0</v>
      </c>
    </row>
    <row r="167" ht="21" customHeight="1" spans="1:11">
      <c r="A167" s="85">
        <v>21010</v>
      </c>
      <c r="B167" s="86" t="s">
        <v>259</v>
      </c>
      <c r="C167" s="134">
        <f t="shared" si="51"/>
        <v>0</v>
      </c>
      <c r="D167" s="134">
        <f t="shared" si="52"/>
        <v>0</v>
      </c>
      <c r="E167" s="134">
        <f t="shared" ref="E167:K167" si="67">E168+E169</f>
        <v>0</v>
      </c>
      <c r="F167" s="134">
        <f t="shared" si="67"/>
        <v>0</v>
      </c>
      <c r="G167" s="134">
        <f t="shared" si="67"/>
        <v>0</v>
      </c>
      <c r="H167" s="134">
        <f t="shared" si="67"/>
        <v>0</v>
      </c>
      <c r="I167" s="134">
        <f t="shared" si="67"/>
        <v>0</v>
      </c>
      <c r="J167" s="134">
        <f t="shared" si="67"/>
        <v>0</v>
      </c>
      <c r="K167" s="134">
        <f t="shared" si="67"/>
        <v>0</v>
      </c>
    </row>
    <row r="168" ht="21" customHeight="1" spans="1:11">
      <c r="A168" s="85">
        <v>2101016</v>
      </c>
      <c r="B168" s="86" t="s">
        <v>260</v>
      </c>
      <c r="C168" s="134">
        <f t="shared" si="51"/>
        <v>0</v>
      </c>
      <c r="D168" s="134">
        <f t="shared" si="52"/>
        <v>0</v>
      </c>
      <c r="E168" s="135">
        <v>0</v>
      </c>
      <c r="F168" s="135">
        <v>0</v>
      </c>
      <c r="G168" s="135">
        <v>0</v>
      </c>
      <c r="H168" s="135">
        <v>0</v>
      </c>
      <c r="I168" s="134">
        <f>SUM(J168:K168)</f>
        <v>0</v>
      </c>
      <c r="J168" s="134">
        <v>0</v>
      </c>
      <c r="K168" s="134">
        <v>0</v>
      </c>
    </row>
    <row r="169" ht="21" customHeight="1" spans="1:11">
      <c r="A169" s="85">
        <v>2101099</v>
      </c>
      <c r="B169" s="86" t="s">
        <v>261</v>
      </c>
      <c r="C169" s="134">
        <f t="shared" si="51"/>
        <v>0</v>
      </c>
      <c r="D169" s="134">
        <f t="shared" si="52"/>
        <v>0</v>
      </c>
      <c r="E169" s="135">
        <v>0</v>
      </c>
      <c r="F169" s="135">
        <v>0</v>
      </c>
      <c r="G169" s="135">
        <v>0</v>
      </c>
      <c r="H169" s="135">
        <v>0</v>
      </c>
      <c r="I169" s="134">
        <f>SUM(J169:K169)</f>
        <v>0</v>
      </c>
      <c r="J169" s="134">
        <v>0</v>
      </c>
      <c r="K169" s="134">
        <v>0</v>
      </c>
    </row>
    <row r="170" ht="21" customHeight="1" spans="1:11">
      <c r="A170" s="99">
        <v>21011</v>
      </c>
      <c r="B170" s="89" t="s">
        <v>262</v>
      </c>
      <c r="C170" s="138">
        <f t="shared" si="51"/>
        <v>820692.72</v>
      </c>
      <c r="D170" s="138">
        <f t="shared" si="52"/>
        <v>820692.72</v>
      </c>
      <c r="E170" s="138">
        <f t="shared" ref="E170:K170" si="68">SUM(E171:E173)</f>
        <v>820692.72</v>
      </c>
      <c r="F170" s="138">
        <f t="shared" si="68"/>
        <v>0</v>
      </c>
      <c r="G170" s="138">
        <f t="shared" si="68"/>
        <v>0</v>
      </c>
      <c r="H170" s="138">
        <f t="shared" si="68"/>
        <v>0</v>
      </c>
      <c r="I170" s="138">
        <f t="shared" si="68"/>
        <v>0</v>
      </c>
      <c r="J170" s="138">
        <f t="shared" si="68"/>
        <v>0</v>
      </c>
      <c r="K170" s="138">
        <f t="shared" si="68"/>
        <v>0</v>
      </c>
    </row>
    <row r="171" s="125" customFormat="1" ht="21" customHeight="1" spans="1:11">
      <c r="A171" s="149">
        <v>2101101</v>
      </c>
      <c r="B171" s="150" t="s">
        <v>263</v>
      </c>
      <c r="C171" s="151">
        <f t="shared" si="51"/>
        <v>24268.96</v>
      </c>
      <c r="D171" s="151">
        <f t="shared" si="52"/>
        <v>24268.96</v>
      </c>
      <c r="E171" s="151">
        <v>24268.96</v>
      </c>
      <c r="F171" s="151">
        <v>0</v>
      </c>
      <c r="G171" s="151">
        <v>0</v>
      </c>
      <c r="H171" s="151">
        <v>0</v>
      </c>
      <c r="I171" s="151">
        <f>SUM(J171:K171)</f>
        <v>0</v>
      </c>
      <c r="J171" s="151">
        <v>0</v>
      </c>
      <c r="K171" s="151">
        <v>0</v>
      </c>
    </row>
    <row r="172" s="125" customFormat="1" ht="21" customHeight="1" spans="1:11">
      <c r="A172" s="149">
        <v>2101102</v>
      </c>
      <c r="B172" s="149" t="s">
        <v>264</v>
      </c>
      <c r="C172" s="152">
        <f t="shared" si="51"/>
        <v>622296.96</v>
      </c>
      <c r="D172" s="152">
        <f t="shared" si="52"/>
        <v>622296.96</v>
      </c>
      <c r="E172" s="152">
        <v>622296.96</v>
      </c>
      <c r="F172" s="152">
        <v>0</v>
      </c>
      <c r="G172" s="152">
        <v>0</v>
      </c>
      <c r="H172" s="152">
        <v>0</v>
      </c>
      <c r="I172" s="152">
        <f>SUM(J172:K172)</f>
        <v>0</v>
      </c>
      <c r="J172" s="152">
        <v>0</v>
      </c>
      <c r="K172" s="152">
        <v>0</v>
      </c>
    </row>
    <row r="173" ht="21" customHeight="1" spans="1:11">
      <c r="A173" s="96">
        <v>2101103</v>
      </c>
      <c r="B173" s="97" t="s">
        <v>265</v>
      </c>
      <c r="C173" s="140">
        <f t="shared" si="51"/>
        <v>174126.8</v>
      </c>
      <c r="D173" s="140">
        <f t="shared" si="52"/>
        <v>174126.8</v>
      </c>
      <c r="E173" s="140">
        <v>174126.8</v>
      </c>
      <c r="F173" s="140">
        <v>0</v>
      </c>
      <c r="G173" s="140">
        <v>0</v>
      </c>
      <c r="H173" s="140">
        <v>0</v>
      </c>
      <c r="I173" s="140">
        <f>SUM(J173:K173)</f>
        <v>0</v>
      </c>
      <c r="J173" s="140">
        <v>0</v>
      </c>
      <c r="K173" s="140">
        <v>0</v>
      </c>
    </row>
    <row r="174" ht="21" customHeight="1" spans="1:11">
      <c r="A174" s="85">
        <v>21099</v>
      </c>
      <c r="B174" s="86" t="s">
        <v>266</v>
      </c>
      <c r="C174" s="134">
        <f t="shared" si="51"/>
        <v>0</v>
      </c>
      <c r="D174" s="134">
        <f t="shared" si="52"/>
        <v>0</v>
      </c>
      <c r="E174" s="134">
        <f>E175</f>
        <v>0</v>
      </c>
      <c r="F174" s="134">
        <f>F175</f>
        <v>0</v>
      </c>
      <c r="G174" s="134">
        <f>G175</f>
        <v>0</v>
      </c>
      <c r="H174" s="134">
        <f>H175</f>
        <v>0</v>
      </c>
      <c r="I174" s="134">
        <f>SUM(J174:K174)</f>
        <v>0</v>
      </c>
      <c r="J174" s="134">
        <f>J175</f>
        <v>0</v>
      </c>
      <c r="K174" s="134">
        <f>K175</f>
        <v>0</v>
      </c>
    </row>
    <row r="175" ht="21" customHeight="1" spans="1:11">
      <c r="A175" s="85">
        <v>2109901</v>
      </c>
      <c r="B175" s="86" t="s">
        <v>267</v>
      </c>
      <c r="C175" s="134">
        <f t="shared" si="51"/>
        <v>0</v>
      </c>
      <c r="D175" s="134">
        <f t="shared" si="52"/>
        <v>0</v>
      </c>
      <c r="E175" s="135">
        <v>0</v>
      </c>
      <c r="F175" s="135">
        <v>0</v>
      </c>
      <c r="G175" s="135">
        <v>0</v>
      </c>
      <c r="H175" s="135">
        <v>0</v>
      </c>
      <c r="I175" s="134">
        <f>SUM(J175:K175)</f>
        <v>0</v>
      </c>
      <c r="J175" s="134">
        <v>0</v>
      </c>
      <c r="K175" s="134">
        <v>0</v>
      </c>
    </row>
    <row r="176" ht="21" customHeight="1" spans="1:11">
      <c r="A176" s="133">
        <v>211</v>
      </c>
      <c r="B176" s="86" t="s">
        <v>268</v>
      </c>
      <c r="C176" s="134">
        <f t="shared" si="51"/>
        <v>8600000</v>
      </c>
      <c r="D176" s="134">
        <f t="shared" si="52"/>
        <v>0</v>
      </c>
      <c r="E176" s="134">
        <f t="shared" ref="E176:K176" si="69">E177+E179+E182+E185+E188+E191</f>
        <v>0</v>
      </c>
      <c r="F176" s="134">
        <f t="shared" si="69"/>
        <v>0</v>
      </c>
      <c r="G176" s="134">
        <f t="shared" si="69"/>
        <v>0</v>
      </c>
      <c r="H176" s="134">
        <f t="shared" si="69"/>
        <v>0</v>
      </c>
      <c r="I176" s="134">
        <f t="shared" si="69"/>
        <v>8600000</v>
      </c>
      <c r="J176" s="134">
        <f t="shared" si="69"/>
        <v>8600000</v>
      </c>
      <c r="K176" s="134">
        <f t="shared" si="69"/>
        <v>0</v>
      </c>
    </row>
    <row r="177" ht="21" customHeight="1" spans="1:11">
      <c r="A177" s="85">
        <v>21101</v>
      </c>
      <c r="B177" s="86" t="s">
        <v>269</v>
      </c>
      <c r="C177" s="134">
        <f t="shared" si="51"/>
        <v>0</v>
      </c>
      <c r="D177" s="134">
        <f t="shared" si="52"/>
        <v>0</v>
      </c>
      <c r="E177" s="134">
        <f t="shared" ref="E177:K177" si="70">E178</f>
        <v>0</v>
      </c>
      <c r="F177" s="134">
        <f t="shared" si="70"/>
        <v>0</v>
      </c>
      <c r="G177" s="134">
        <f t="shared" si="70"/>
        <v>0</v>
      </c>
      <c r="H177" s="134">
        <f t="shared" si="70"/>
        <v>0</v>
      </c>
      <c r="I177" s="134">
        <f t="shared" si="70"/>
        <v>0</v>
      </c>
      <c r="J177" s="134">
        <f t="shared" si="70"/>
        <v>0</v>
      </c>
      <c r="K177" s="134">
        <f t="shared" si="70"/>
        <v>0</v>
      </c>
    </row>
    <row r="178" ht="21" customHeight="1" spans="1:11">
      <c r="A178" s="85">
        <v>2110104</v>
      </c>
      <c r="B178" s="86" t="s">
        <v>270</v>
      </c>
      <c r="C178" s="134">
        <f t="shared" si="51"/>
        <v>0</v>
      </c>
      <c r="D178" s="134">
        <f t="shared" si="52"/>
        <v>0</v>
      </c>
      <c r="E178" s="135">
        <v>0</v>
      </c>
      <c r="F178" s="135">
        <v>0</v>
      </c>
      <c r="G178" s="135">
        <v>0</v>
      </c>
      <c r="H178" s="135">
        <v>0</v>
      </c>
      <c r="I178" s="134">
        <f>SUM(J178:K178)</f>
        <v>0</v>
      </c>
      <c r="J178" s="134">
        <v>0</v>
      </c>
      <c r="K178" s="134">
        <v>0</v>
      </c>
    </row>
    <row r="179" ht="21" customHeight="1" spans="1:11">
      <c r="A179" s="85">
        <v>21103</v>
      </c>
      <c r="B179" s="86" t="s">
        <v>271</v>
      </c>
      <c r="C179" s="134">
        <f t="shared" si="51"/>
        <v>0</v>
      </c>
      <c r="D179" s="134">
        <f t="shared" si="52"/>
        <v>0</v>
      </c>
      <c r="E179" s="134">
        <f t="shared" ref="E179:K179" si="71">E180+E181</f>
        <v>0</v>
      </c>
      <c r="F179" s="134">
        <f t="shared" si="71"/>
        <v>0</v>
      </c>
      <c r="G179" s="134">
        <f t="shared" si="71"/>
        <v>0</v>
      </c>
      <c r="H179" s="134">
        <f t="shared" si="71"/>
        <v>0</v>
      </c>
      <c r="I179" s="134">
        <f t="shared" si="71"/>
        <v>0</v>
      </c>
      <c r="J179" s="134">
        <f t="shared" si="71"/>
        <v>0</v>
      </c>
      <c r="K179" s="134">
        <f t="shared" si="71"/>
        <v>0</v>
      </c>
    </row>
    <row r="180" ht="21" customHeight="1" spans="1:11">
      <c r="A180" s="85">
        <v>2110302</v>
      </c>
      <c r="B180" s="86" t="s">
        <v>272</v>
      </c>
      <c r="C180" s="134">
        <f t="shared" si="51"/>
        <v>0</v>
      </c>
      <c r="D180" s="134">
        <f t="shared" si="52"/>
        <v>0</v>
      </c>
      <c r="E180" s="135">
        <v>0</v>
      </c>
      <c r="F180" s="135">
        <v>0</v>
      </c>
      <c r="G180" s="135">
        <v>0</v>
      </c>
      <c r="H180" s="135">
        <v>0</v>
      </c>
      <c r="I180" s="134">
        <f>SUM(J180:K180)</f>
        <v>0</v>
      </c>
      <c r="J180" s="134">
        <v>0</v>
      </c>
      <c r="K180" s="134">
        <v>0</v>
      </c>
    </row>
    <row r="181" ht="21" customHeight="1" spans="1:11">
      <c r="A181" s="85">
        <v>2110399</v>
      </c>
      <c r="B181" s="86" t="s">
        <v>273</v>
      </c>
      <c r="C181" s="134">
        <f t="shared" si="51"/>
        <v>0</v>
      </c>
      <c r="D181" s="134">
        <f t="shared" si="52"/>
        <v>0</v>
      </c>
      <c r="E181" s="135">
        <v>0</v>
      </c>
      <c r="F181" s="135">
        <v>0</v>
      </c>
      <c r="G181" s="135">
        <v>0</v>
      </c>
      <c r="H181" s="135">
        <v>0</v>
      </c>
      <c r="I181" s="134">
        <f>SUM(J181:K181)</f>
        <v>0</v>
      </c>
      <c r="J181" s="134">
        <v>0</v>
      </c>
      <c r="K181" s="134">
        <v>0</v>
      </c>
    </row>
    <row r="182" ht="21" customHeight="1" spans="1:11">
      <c r="A182" s="85">
        <v>21104</v>
      </c>
      <c r="B182" s="86" t="s">
        <v>274</v>
      </c>
      <c r="C182" s="134">
        <f t="shared" si="51"/>
        <v>8600000</v>
      </c>
      <c r="D182" s="134">
        <f t="shared" si="52"/>
        <v>0</v>
      </c>
      <c r="E182" s="134">
        <f t="shared" ref="E182:K182" si="72">E183+E184</f>
        <v>0</v>
      </c>
      <c r="F182" s="134">
        <f t="shared" si="72"/>
        <v>0</v>
      </c>
      <c r="G182" s="134">
        <f t="shared" si="72"/>
        <v>0</v>
      </c>
      <c r="H182" s="134">
        <f t="shared" si="72"/>
        <v>0</v>
      </c>
      <c r="I182" s="134">
        <f t="shared" si="72"/>
        <v>8600000</v>
      </c>
      <c r="J182" s="134">
        <f t="shared" si="72"/>
        <v>8600000</v>
      </c>
      <c r="K182" s="134">
        <f t="shared" si="72"/>
        <v>0</v>
      </c>
    </row>
    <row r="183" ht="21" customHeight="1" spans="1:11">
      <c r="A183" s="85">
        <v>2110401</v>
      </c>
      <c r="B183" s="86" t="s">
        <v>275</v>
      </c>
      <c r="C183" s="134">
        <f t="shared" si="51"/>
        <v>0</v>
      </c>
      <c r="D183" s="134">
        <f t="shared" si="52"/>
        <v>0</v>
      </c>
      <c r="E183" s="135">
        <v>0</v>
      </c>
      <c r="F183" s="135">
        <v>0</v>
      </c>
      <c r="G183" s="135">
        <v>0</v>
      </c>
      <c r="H183" s="135">
        <v>0</v>
      </c>
      <c r="I183" s="134">
        <f>SUM(J183:K183)</f>
        <v>0</v>
      </c>
      <c r="J183" s="134">
        <v>0</v>
      </c>
      <c r="K183" s="134">
        <v>0</v>
      </c>
    </row>
    <row r="184" ht="21" customHeight="1" spans="1:11">
      <c r="A184" s="85">
        <v>2110402</v>
      </c>
      <c r="B184" s="86" t="s">
        <v>276</v>
      </c>
      <c r="C184" s="134">
        <f t="shared" si="51"/>
        <v>8600000</v>
      </c>
      <c r="D184" s="134">
        <f t="shared" si="52"/>
        <v>0</v>
      </c>
      <c r="E184" s="134">
        <v>0</v>
      </c>
      <c r="F184" s="134">
        <v>0</v>
      </c>
      <c r="G184" s="134">
        <v>0</v>
      </c>
      <c r="H184" s="134">
        <v>0</v>
      </c>
      <c r="I184" s="134">
        <f>SUM(J184:K184)</f>
        <v>8600000</v>
      </c>
      <c r="J184" s="134">
        <v>8600000</v>
      </c>
      <c r="K184" s="134">
        <v>0</v>
      </c>
    </row>
    <row r="185" ht="21" customHeight="1" spans="1:11">
      <c r="A185" s="85">
        <v>21111</v>
      </c>
      <c r="B185" s="86" t="s">
        <v>277</v>
      </c>
      <c r="C185" s="134">
        <f t="shared" si="51"/>
        <v>0</v>
      </c>
      <c r="D185" s="134">
        <f t="shared" si="52"/>
        <v>0</v>
      </c>
      <c r="E185" s="135">
        <f t="shared" ref="E185:K185" si="73">E186+E187</f>
        <v>0</v>
      </c>
      <c r="F185" s="135">
        <f t="shared" si="73"/>
        <v>0</v>
      </c>
      <c r="G185" s="135">
        <f t="shared" si="73"/>
        <v>0</v>
      </c>
      <c r="H185" s="135">
        <f t="shared" si="73"/>
        <v>0</v>
      </c>
      <c r="I185" s="134">
        <f t="shared" si="73"/>
        <v>0</v>
      </c>
      <c r="J185" s="134">
        <f t="shared" si="73"/>
        <v>0</v>
      </c>
      <c r="K185" s="134">
        <f t="shared" si="73"/>
        <v>0</v>
      </c>
    </row>
    <row r="186" ht="21" customHeight="1" spans="1:11">
      <c r="A186" s="85">
        <v>2111103</v>
      </c>
      <c r="B186" s="86" t="s">
        <v>278</v>
      </c>
      <c r="C186" s="134">
        <f t="shared" si="51"/>
        <v>0</v>
      </c>
      <c r="D186" s="134">
        <f t="shared" si="52"/>
        <v>0</v>
      </c>
      <c r="E186" s="135">
        <v>0</v>
      </c>
      <c r="F186" s="135">
        <v>0</v>
      </c>
      <c r="G186" s="135">
        <v>0</v>
      </c>
      <c r="H186" s="135">
        <v>0</v>
      </c>
      <c r="I186" s="134">
        <f>SUM(J186:K186)</f>
        <v>0</v>
      </c>
      <c r="J186" s="134">
        <v>0</v>
      </c>
      <c r="K186" s="134">
        <v>0</v>
      </c>
    </row>
    <row r="187" ht="21" customHeight="1" spans="1:11">
      <c r="A187" s="85">
        <v>2111199</v>
      </c>
      <c r="B187" s="86" t="s">
        <v>279</v>
      </c>
      <c r="C187" s="134">
        <f t="shared" si="51"/>
        <v>0</v>
      </c>
      <c r="D187" s="134">
        <f t="shared" si="52"/>
        <v>0</v>
      </c>
      <c r="E187" s="135">
        <v>0</v>
      </c>
      <c r="F187" s="135">
        <v>0</v>
      </c>
      <c r="G187" s="135">
        <v>0</v>
      </c>
      <c r="H187" s="135">
        <v>0</v>
      </c>
      <c r="I187" s="134">
        <f>SUM(J187:K187)</f>
        <v>0</v>
      </c>
      <c r="J187" s="134">
        <v>0</v>
      </c>
      <c r="K187" s="134">
        <v>0</v>
      </c>
    </row>
    <row r="188" ht="21" customHeight="1" spans="1:11">
      <c r="A188" s="85">
        <v>21114</v>
      </c>
      <c r="B188" s="86" t="s">
        <v>280</v>
      </c>
      <c r="C188" s="134">
        <f t="shared" si="51"/>
        <v>0</v>
      </c>
      <c r="D188" s="134">
        <f t="shared" si="52"/>
        <v>0</v>
      </c>
      <c r="E188" s="134">
        <f t="shared" ref="E188:K188" si="74">E189+E190</f>
        <v>0</v>
      </c>
      <c r="F188" s="134">
        <f t="shared" si="74"/>
        <v>0</v>
      </c>
      <c r="G188" s="134">
        <f t="shared" si="74"/>
        <v>0</v>
      </c>
      <c r="H188" s="134">
        <f t="shared" si="74"/>
        <v>0</v>
      </c>
      <c r="I188" s="134">
        <f t="shared" si="74"/>
        <v>0</v>
      </c>
      <c r="J188" s="134">
        <f t="shared" si="74"/>
        <v>0</v>
      </c>
      <c r="K188" s="134">
        <f t="shared" si="74"/>
        <v>0</v>
      </c>
    </row>
    <row r="189" ht="21" customHeight="1" spans="1:11">
      <c r="A189" s="85">
        <v>2111413</v>
      </c>
      <c r="B189" s="86" t="s">
        <v>281</v>
      </c>
      <c r="C189" s="134">
        <f t="shared" si="51"/>
        <v>0</v>
      </c>
      <c r="D189" s="134">
        <f t="shared" si="52"/>
        <v>0</v>
      </c>
      <c r="E189" s="135">
        <v>0</v>
      </c>
      <c r="F189" s="135">
        <v>0</v>
      </c>
      <c r="G189" s="135">
        <v>0</v>
      </c>
      <c r="H189" s="135">
        <v>0</v>
      </c>
      <c r="I189" s="134">
        <f>SUM(J189:K189)</f>
        <v>0</v>
      </c>
      <c r="J189" s="134">
        <v>0</v>
      </c>
      <c r="K189" s="134">
        <v>0</v>
      </c>
    </row>
    <row r="190" ht="21" customHeight="1" spans="1:11">
      <c r="A190" s="85">
        <v>2111499</v>
      </c>
      <c r="B190" s="86" t="s">
        <v>282</v>
      </c>
      <c r="C190" s="134">
        <f t="shared" si="51"/>
        <v>0</v>
      </c>
      <c r="D190" s="134">
        <f t="shared" si="52"/>
        <v>0</v>
      </c>
      <c r="E190" s="135">
        <v>0</v>
      </c>
      <c r="F190" s="135">
        <v>0</v>
      </c>
      <c r="G190" s="135">
        <v>0</v>
      </c>
      <c r="H190" s="135">
        <v>0</v>
      </c>
      <c r="I190" s="134">
        <f>SUM(J190:K190)</f>
        <v>0</v>
      </c>
      <c r="J190" s="134">
        <v>0</v>
      </c>
      <c r="K190" s="134">
        <v>0</v>
      </c>
    </row>
    <row r="191" ht="21" customHeight="1" spans="1:11">
      <c r="A191" s="85">
        <v>21199</v>
      </c>
      <c r="B191" s="86" t="s">
        <v>283</v>
      </c>
      <c r="C191" s="134">
        <f t="shared" si="51"/>
        <v>0</v>
      </c>
      <c r="D191" s="134">
        <f t="shared" si="52"/>
        <v>0</v>
      </c>
      <c r="E191" s="134">
        <f t="shared" ref="E191:K191" si="75">E192</f>
        <v>0</v>
      </c>
      <c r="F191" s="134">
        <f t="shared" si="75"/>
        <v>0</v>
      </c>
      <c r="G191" s="134">
        <f t="shared" si="75"/>
        <v>0</v>
      </c>
      <c r="H191" s="134">
        <f t="shared" si="75"/>
        <v>0</v>
      </c>
      <c r="I191" s="134">
        <f t="shared" si="75"/>
        <v>0</v>
      </c>
      <c r="J191" s="134">
        <f t="shared" si="75"/>
        <v>0</v>
      </c>
      <c r="K191" s="134">
        <f t="shared" si="75"/>
        <v>0</v>
      </c>
    </row>
    <row r="192" ht="21" customHeight="1" spans="1:11">
      <c r="A192" s="85">
        <v>2119901</v>
      </c>
      <c r="B192" s="86" t="s">
        <v>284</v>
      </c>
      <c r="C192" s="134">
        <f t="shared" si="51"/>
        <v>0</v>
      </c>
      <c r="D192" s="134">
        <f t="shared" si="52"/>
        <v>0</v>
      </c>
      <c r="E192" s="135">
        <v>0</v>
      </c>
      <c r="F192" s="135">
        <v>0</v>
      </c>
      <c r="G192" s="135">
        <v>0</v>
      </c>
      <c r="H192" s="135">
        <v>0</v>
      </c>
      <c r="I192" s="134">
        <f>SUM(J192:K192)</f>
        <v>0</v>
      </c>
      <c r="J192" s="134">
        <v>0</v>
      </c>
      <c r="K192" s="134">
        <v>0</v>
      </c>
    </row>
    <row r="193" ht="21" customHeight="1" spans="1:11">
      <c r="A193" s="133">
        <v>212</v>
      </c>
      <c r="B193" s="86" t="s">
        <v>285</v>
      </c>
      <c r="C193" s="134">
        <f t="shared" si="51"/>
        <v>530868</v>
      </c>
      <c r="D193" s="134">
        <f t="shared" si="52"/>
        <v>530868</v>
      </c>
      <c r="E193" s="134">
        <f t="shared" ref="E193:K193" si="76">E194+E198+E201+E203+E209+E211</f>
        <v>454228</v>
      </c>
      <c r="F193" s="134">
        <f t="shared" si="76"/>
        <v>76400</v>
      </c>
      <c r="G193" s="134">
        <f t="shared" si="76"/>
        <v>240</v>
      </c>
      <c r="H193" s="134">
        <f t="shared" si="76"/>
        <v>0</v>
      </c>
      <c r="I193" s="134">
        <f t="shared" si="76"/>
        <v>0</v>
      </c>
      <c r="J193" s="134">
        <f t="shared" si="76"/>
        <v>0</v>
      </c>
      <c r="K193" s="134">
        <f t="shared" si="76"/>
        <v>0</v>
      </c>
    </row>
    <row r="194" ht="21" customHeight="1" spans="1:11">
      <c r="A194" s="85">
        <v>21201</v>
      </c>
      <c r="B194" s="86" t="s">
        <v>286</v>
      </c>
      <c r="C194" s="134">
        <f t="shared" si="51"/>
        <v>530868</v>
      </c>
      <c r="D194" s="134">
        <f t="shared" si="52"/>
        <v>530868</v>
      </c>
      <c r="E194" s="134">
        <f t="shared" ref="E194:K194" si="77">SUM(E195:E197)</f>
        <v>454228</v>
      </c>
      <c r="F194" s="134">
        <f t="shared" si="77"/>
        <v>76400</v>
      </c>
      <c r="G194" s="134">
        <f t="shared" si="77"/>
        <v>240</v>
      </c>
      <c r="H194" s="134">
        <f t="shared" si="77"/>
        <v>0</v>
      </c>
      <c r="I194" s="134">
        <f t="shared" si="77"/>
        <v>0</v>
      </c>
      <c r="J194" s="134">
        <f t="shared" si="77"/>
        <v>0</v>
      </c>
      <c r="K194" s="134">
        <f t="shared" si="77"/>
        <v>0</v>
      </c>
    </row>
    <row r="195" ht="21" customHeight="1" spans="1:11">
      <c r="A195" s="85">
        <v>2120104</v>
      </c>
      <c r="B195" s="86" t="s">
        <v>287</v>
      </c>
      <c r="C195" s="134">
        <f t="shared" si="51"/>
        <v>530868</v>
      </c>
      <c r="D195" s="134">
        <f t="shared" si="52"/>
        <v>530868</v>
      </c>
      <c r="E195" s="134">
        <v>454228</v>
      </c>
      <c r="F195" s="134">
        <v>76400</v>
      </c>
      <c r="G195" s="134">
        <v>240</v>
      </c>
      <c r="H195" s="134">
        <v>0</v>
      </c>
      <c r="I195" s="134">
        <f>SUM(J195:K195)</f>
        <v>0</v>
      </c>
      <c r="J195" s="134">
        <v>0</v>
      </c>
      <c r="K195" s="134">
        <v>0</v>
      </c>
    </row>
    <row r="196" ht="21" customHeight="1" spans="1:11">
      <c r="A196" s="85">
        <v>2120104</v>
      </c>
      <c r="B196" s="86" t="s">
        <v>288</v>
      </c>
      <c r="C196" s="134">
        <f t="shared" si="51"/>
        <v>0</v>
      </c>
      <c r="D196" s="134">
        <f t="shared" si="52"/>
        <v>0</v>
      </c>
      <c r="E196" s="135">
        <v>0</v>
      </c>
      <c r="F196" s="135">
        <v>0</v>
      </c>
      <c r="G196" s="135">
        <v>0</v>
      </c>
      <c r="H196" s="135">
        <v>0</v>
      </c>
      <c r="I196" s="134">
        <f>SUM(J196:K196)</f>
        <v>0</v>
      </c>
      <c r="J196" s="134">
        <v>0</v>
      </c>
      <c r="K196" s="134">
        <v>0</v>
      </c>
    </row>
    <row r="197" ht="21" customHeight="1" spans="1:11">
      <c r="A197" s="85">
        <v>2120199</v>
      </c>
      <c r="B197" s="86" t="s">
        <v>289</v>
      </c>
      <c r="C197" s="134">
        <f t="shared" ref="C197:C260" si="78">D197+I197</f>
        <v>0</v>
      </c>
      <c r="D197" s="134">
        <f t="shared" ref="D197:D260" si="79">SUM(E197:H197)</f>
        <v>0</v>
      </c>
      <c r="E197" s="135">
        <v>0</v>
      </c>
      <c r="F197" s="135">
        <v>0</v>
      </c>
      <c r="G197" s="135">
        <v>0</v>
      </c>
      <c r="H197" s="135">
        <v>0</v>
      </c>
      <c r="I197" s="134">
        <f>SUM(J197:K197)</f>
        <v>0</v>
      </c>
      <c r="J197" s="134">
        <v>0</v>
      </c>
      <c r="K197" s="134">
        <v>0</v>
      </c>
    </row>
    <row r="198" ht="21" customHeight="1" spans="1:11">
      <c r="A198" s="85">
        <v>21203</v>
      </c>
      <c r="B198" s="86" t="s">
        <v>290</v>
      </c>
      <c r="C198" s="134">
        <f t="shared" si="78"/>
        <v>0</v>
      </c>
      <c r="D198" s="134">
        <f t="shared" si="79"/>
        <v>0</v>
      </c>
      <c r="E198" s="134">
        <f t="shared" ref="E198:K198" si="80">E199+E200</f>
        <v>0</v>
      </c>
      <c r="F198" s="134">
        <f t="shared" si="80"/>
        <v>0</v>
      </c>
      <c r="G198" s="134">
        <f t="shared" si="80"/>
        <v>0</v>
      </c>
      <c r="H198" s="134">
        <f t="shared" si="80"/>
        <v>0</v>
      </c>
      <c r="I198" s="134">
        <f t="shared" si="80"/>
        <v>0</v>
      </c>
      <c r="J198" s="134">
        <f t="shared" si="80"/>
        <v>0</v>
      </c>
      <c r="K198" s="134">
        <f t="shared" si="80"/>
        <v>0</v>
      </c>
    </row>
    <row r="199" ht="21" customHeight="1" spans="1:11">
      <c r="A199" s="85">
        <v>2120303</v>
      </c>
      <c r="B199" s="86" t="s">
        <v>291</v>
      </c>
      <c r="C199" s="134">
        <f t="shared" si="78"/>
        <v>0</v>
      </c>
      <c r="D199" s="134">
        <f t="shared" si="79"/>
        <v>0</v>
      </c>
      <c r="E199" s="135">
        <v>0</v>
      </c>
      <c r="F199" s="135">
        <v>0</v>
      </c>
      <c r="G199" s="135">
        <v>0</v>
      </c>
      <c r="H199" s="135">
        <v>0</v>
      </c>
      <c r="I199" s="134">
        <f>SUM(J199:K199)</f>
        <v>0</v>
      </c>
      <c r="J199" s="134">
        <v>0</v>
      </c>
      <c r="K199" s="134">
        <v>0</v>
      </c>
    </row>
    <row r="200" ht="21" customHeight="1" spans="1:11">
      <c r="A200" s="85">
        <v>2120399</v>
      </c>
      <c r="B200" s="86" t="s">
        <v>292</v>
      </c>
      <c r="C200" s="134">
        <f t="shared" si="78"/>
        <v>0</v>
      </c>
      <c r="D200" s="134">
        <f t="shared" si="79"/>
        <v>0</v>
      </c>
      <c r="E200" s="135">
        <v>0</v>
      </c>
      <c r="F200" s="135">
        <v>0</v>
      </c>
      <c r="G200" s="135">
        <v>0</v>
      </c>
      <c r="H200" s="135">
        <v>0</v>
      </c>
      <c r="I200" s="134">
        <f>SUM(J200:K200)</f>
        <v>0</v>
      </c>
      <c r="J200" s="134">
        <v>0</v>
      </c>
      <c r="K200" s="134">
        <v>0</v>
      </c>
    </row>
    <row r="201" ht="21" customHeight="1" spans="1:11">
      <c r="A201" s="85">
        <v>21205</v>
      </c>
      <c r="B201" s="86" t="s">
        <v>293</v>
      </c>
      <c r="C201" s="134">
        <f t="shared" si="78"/>
        <v>0</v>
      </c>
      <c r="D201" s="134">
        <f t="shared" si="79"/>
        <v>0</v>
      </c>
      <c r="E201" s="134">
        <f t="shared" ref="E201:K201" si="81">E202</f>
        <v>0</v>
      </c>
      <c r="F201" s="134">
        <f t="shared" si="81"/>
        <v>0</v>
      </c>
      <c r="G201" s="134">
        <f t="shared" si="81"/>
        <v>0</v>
      </c>
      <c r="H201" s="134">
        <f t="shared" si="81"/>
        <v>0</v>
      </c>
      <c r="I201" s="134">
        <f t="shared" si="81"/>
        <v>0</v>
      </c>
      <c r="J201" s="134">
        <f t="shared" si="81"/>
        <v>0</v>
      </c>
      <c r="K201" s="134">
        <f t="shared" si="81"/>
        <v>0</v>
      </c>
    </row>
    <row r="202" ht="21" customHeight="1" spans="1:11">
      <c r="A202" s="85">
        <v>2120501</v>
      </c>
      <c r="B202" s="86" t="s">
        <v>294</v>
      </c>
      <c r="C202" s="134">
        <f t="shared" si="78"/>
        <v>0</v>
      </c>
      <c r="D202" s="134">
        <f t="shared" si="79"/>
        <v>0</v>
      </c>
      <c r="E202" s="135">
        <v>0</v>
      </c>
      <c r="F202" s="135">
        <v>0</v>
      </c>
      <c r="G202" s="135">
        <v>0</v>
      </c>
      <c r="H202" s="135">
        <v>0</v>
      </c>
      <c r="I202" s="134">
        <f>SUM(J202:K202)</f>
        <v>0</v>
      </c>
      <c r="J202" s="134">
        <v>0</v>
      </c>
      <c r="K202" s="134">
        <v>0</v>
      </c>
    </row>
    <row r="203" ht="21" customHeight="1" spans="1:11">
      <c r="A203" s="85">
        <v>21208</v>
      </c>
      <c r="B203" s="86" t="s">
        <v>295</v>
      </c>
      <c r="C203" s="134">
        <f t="shared" si="78"/>
        <v>0</v>
      </c>
      <c r="D203" s="134">
        <f t="shared" si="79"/>
        <v>0</v>
      </c>
      <c r="E203" s="134">
        <f t="shared" ref="E203:K203" si="82">SUM(E204:E208)</f>
        <v>0</v>
      </c>
      <c r="F203" s="134">
        <f t="shared" si="82"/>
        <v>0</v>
      </c>
      <c r="G203" s="134">
        <f t="shared" si="82"/>
        <v>0</v>
      </c>
      <c r="H203" s="134">
        <f t="shared" si="82"/>
        <v>0</v>
      </c>
      <c r="I203" s="134">
        <f t="shared" si="82"/>
        <v>0</v>
      </c>
      <c r="J203" s="134">
        <f t="shared" si="82"/>
        <v>0</v>
      </c>
      <c r="K203" s="134">
        <f t="shared" si="82"/>
        <v>0</v>
      </c>
    </row>
    <row r="204" ht="21" customHeight="1" spans="1:11">
      <c r="A204" s="85">
        <v>2120801</v>
      </c>
      <c r="B204" s="86" t="s">
        <v>296</v>
      </c>
      <c r="C204" s="134">
        <f t="shared" si="78"/>
        <v>0</v>
      </c>
      <c r="D204" s="134">
        <f t="shared" si="79"/>
        <v>0</v>
      </c>
      <c r="E204" s="135">
        <v>0</v>
      </c>
      <c r="F204" s="135">
        <v>0</v>
      </c>
      <c r="G204" s="135">
        <v>0</v>
      </c>
      <c r="H204" s="135">
        <v>0</v>
      </c>
      <c r="I204" s="134">
        <f>SUM(J204:K204)</f>
        <v>0</v>
      </c>
      <c r="J204" s="134">
        <v>0</v>
      </c>
      <c r="K204" s="134">
        <v>0</v>
      </c>
    </row>
    <row r="205" ht="21" customHeight="1" spans="1:11">
      <c r="A205" s="85">
        <v>2120802</v>
      </c>
      <c r="B205" s="86" t="s">
        <v>297</v>
      </c>
      <c r="C205" s="134">
        <f t="shared" si="78"/>
        <v>0</v>
      </c>
      <c r="D205" s="134">
        <f t="shared" si="79"/>
        <v>0</v>
      </c>
      <c r="E205" s="135">
        <v>0</v>
      </c>
      <c r="F205" s="135">
        <v>0</v>
      </c>
      <c r="G205" s="135">
        <v>0</v>
      </c>
      <c r="H205" s="135">
        <v>0</v>
      </c>
      <c r="I205" s="134">
        <f>SUM(J205:K205)</f>
        <v>0</v>
      </c>
      <c r="J205" s="134">
        <v>0</v>
      </c>
      <c r="K205" s="134">
        <v>0</v>
      </c>
    </row>
    <row r="206" ht="21" customHeight="1" spans="1:11">
      <c r="A206" s="85">
        <v>2120804</v>
      </c>
      <c r="B206" s="86" t="s">
        <v>298</v>
      </c>
      <c r="C206" s="134">
        <f t="shared" si="78"/>
        <v>0</v>
      </c>
      <c r="D206" s="134">
        <f t="shared" si="79"/>
        <v>0</v>
      </c>
      <c r="E206" s="135">
        <v>0</v>
      </c>
      <c r="F206" s="135">
        <v>0</v>
      </c>
      <c r="G206" s="135">
        <v>0</v>
      </c>
      <c r="H206" s="135">
        <v>0</v>
      </c>
      <c r="I206" s="134">
        <f>SUM(J206:K206)</f>
        <v>0</v>
      </c>
      <c r="J206" s="134">
        <v>0</v>
      </c>
      <c r="K206" s="134">
        <v>0</v>
      </c>
    </row>
    <row r="207" ht="21" customHeight="1" spans="1:11">
      <c r="A207" s="85">
        <v>2120805</v>
      </c>
      <c r="B207" s="86" t="s">
        <v>299</v>
      </c>
      <c r="C207" s="134">
        <f t="shared" si="78"/>
        <v>0</v>
      </c>
      <c r="D207" s="134">
        <f t="shared" si="79"/>
        <v>0</v>
      </c>
      <c r="E207" s="135">
        <v>0</v>
      </c>
      <c r="F207" s="135">
        <v>0</v>
      </c>
      <c r="G207" s="135">
        <v>0</v>
      </c>
      <c r="H207" s="135">
        <v>0</v>
      </c>
      <c r="I207" s="134">
        <f>SUM(J207:K207)</f>
        <v>0</v>
      </c>
      <c r="J207" s="134">
        <v>0</v>
      </c>
      <c r="K207" s="134">
        <v>0</v>
      </c>
    </row>
    <row r="208" ht="21" customHeight="1" spans="1:11">
      <c r="A208" s="85">
        <v>2120810</v>
      </c>
      <c r="B208" s="86" t="s">
        <v>300</v>
      </c>
      <c r="C208" s="134">
        <f t="shared" si="78"/>
        <v>0</v>
      </c>
      <c r="D208" s="134">
        <f t="shared" si="79"/>
        <v>0</v>
      </c>
      <c r="E208" s="135">
        <v>0</v>
      </c>
      <c r="F208" s="135">
        <v>0</v>
      </c>
      <c r="G208" s="135">
        <v>0</v>
      </c>
      <c r="H208" s="135">
        <v>0</v>
      </c>
      <c r="I208" s="134">
        <f>SUM(J208:K208)</f>
        <v>0</v>
      </c>
      <c r="J208" s="134">
        <v>0</v>
      </c>
      <c r="K208" s="134">
        <v>0</v>
      </c>
    </row>
    <row r="209" ht="21" customHeight="1" spans="1:11">
      <c r="A209" s="85">
        <v>21213</v>
      </c>
      <c r="B209" s="86" t="s">
        <v>301</v>
      </c>
      <c r="C209" s="134">
        <f t="shared" si="78"/>
        <v>0</v>
      </c>
      <c r="D209" s="134">
        <f t="shared" si="79"/>
        <v>0</v>
      </c>
      <c r="E209" s="134">
        <f t="shared" ref="E209:K209" si="83">E210</f>
        <v>0</v>
      </c>
      <c r="F209" s="134">
        <f t="shared" si="83"/>
        <v>0</v>
      </c>
      <c r="G209" s="134">
        <f t="shared" si="83"/>
        <v>0</v>
      </c>
      <c r="H209" s="134">
        <f t="shared" si="83"/>
        <v>0</v>
      </c>
      <c r="I209" s="134">
        <f t="shared" si="83"/>
        <v>0</v>
      </c>
      <c r="J209" s="134">
        <f t="shared" si="83"/>
        <v>0</v>
      </c>
      <c r="K209" s="134">
        <f t="shared" si="83"/>
        <v>0</v>
      </c>
    </row>
    <row r="210" ht="21" customHeight="1" spans="1:11">
      <c r="A210" s="85">
        <v>2121399</v>
      </c>
      <c r="B210" s="86" t="s">
        <v>302</v>
      </c>
      <c r="C210" s="134">
        <f t="shared" si="78"/>
        <v>0</v>
      </c>
      <c r="D210" s="134">
        <f t="shared" si="79"/>
        <v>0</v>
      </c>
      <c r="E210" s="135">
        <v>0</v>
      </c>
      <c r="F210" s="135">
        <v>0</v>
      </c>
      <c r="G210" s="135">
        <v>0</v>
      </c>
      <c r="H210" s="135">
        <v>0</v>
      </c>
      <c r="I210" s="134">
        <f>SUM(J210:K210)</f>
        <v>0</v>
      </c>
      <c r="J210" s="134">
        <v>0</v>
      </c>
      <c r="K210" s="134">
        <v>0</v>
      </c>
    </row>
    <row r="211" ht="21" customHeight="1" spans="1:11">
      <c r="A211" s="85">
        <v>21299</v>
      </c>
      <c r="B211" s="86" t="s">
        <v>303</v>
      </c>
      <c r="C211" s="134">
        <f t="shared" si="78"/>
        <v>0</v>
      </c>
      <c r="D211" s="134">
        <f t="shared" si="79"/>
        <v>0</v>
      </c>
      <c r="E211" s="134">
        <f t="shared" ref="E211:K211" si="84">E212</f>
        <v>0</v>
      </c>
      <c r="F211" s="134">
        <f t="shared" si="84"/>
        <v>0</v>
      </c>
      <c r="G211" s="134">
        <f t="shared" si="84"/>
        <v>0</v>
      </c>
      <c r="H211" s="134">
        <f t="shared" si="84"/>
        <v>0</v>
      </c>
      <c r="I211" s="134">
        <f t="shared" si="84"/>
        <v>0</v>
      </c>
      <c r="J211" s="134">
        <f t="shared" si="84"/>
        <v>0</v>
      </c>
      <c r="K211" s="134">
        <f t="shared" si="84"/>
        <v>0</v>
      </c>
    </row>
    <row r="212" ht="21" customHeight="1" spans="1:11">
      <c r="A212" s="85">
        <v>2129999</v>
      </c>
      <c r="B212" s="86" t="s">
        <v>304</v>
      </c>
      <c r="C212" s="134">
        <f t="shared" si="78"/>
        <v>0</v>
      </c>
      <c r="D212" s="134">
        <f t="shared" si="79"/>
        <v>0</v>
      </c>
      <c r="E212" s="135">
        <v>0</v>
      </c>
      <c r="F212" s="135">
        <v>0</v>
      </c>
      <c r="G212" s="135">
        <v>0</v>
      </c>
      <c r="H212" s="135">
        <v>0</v>
      </c>
      <c r="I212" s="134">
        <f>SUM(J212:K212)</f>
        <v>0</v>
      </c>
      <c r="J212" s="134">
        <v>0</v>
      </c>
      <c r="K212" s="134">
        <v>0</v>
      </c>
    </row>
    <row r="213" ht="21" customHeight="1" spans="1:11">
      <c r="A213" s="133">
        <v>213</v>
      </c>
      <c r="B213" s="86" t="s">
        <v>305</v>
      </c>
      <c r="C213" s="134">
        <f t="shared" si="78"/>
        <v>20496828</v>
      </c>
      <c r="D213" s="134">
        <f t="shared" si="79"/>
        <v>6306828</v>
      </c>
      <c r="E213" s="134">
        <f t="shared" ref="E213:K213" si="85">E214+E227+E233+E241+E244+E249+E251+E253</f>
        <v>5551948</v>
      </c>
      <c r="F213" s="134">
        <f t="shared" si="85"/>
        <v>751400</v>
      </c>
      <c r="G213" s="134">
        <f t="shared" si="85"/>
        <v>3480</v>
      </c>
      <c r="H213" s="134">
        <f t="shared" si="85"/>
        <v>0</v>
      </c>
      <c r="I213" s="134">
        <f t="shared" si="85"/>
        <v>14190000</v>
      </c>
      <c r="J213" s="134">
        <f t="shared" si="85"/>
        <v>14190000</v>
      </c>
      <c r="K213" s="134">
        <f t="shared" si="85"/>
        <v>0</v>
      </c>
    </row>
    <row r="214" ht="21" customHeight="1" spans="1:11">
      <c r="A214" s="85">
        <v>21301</v>
      </c>
      <c r="B214" s="86" t="s">
        <v>306</v>
      </c>
      <c r="C214" s="134">
        <f t="shared" si="78"/>
        <v>13746828</v>
      </c>
      <c r="D214" s="134">
        <f t="shared" si="79"/>
        <v>6306828</v>
      </c>
      <c r="E214" s="134">
        <f t="shared" ref="E214:K214" si="86">SUM(E215:E226)</f>
        <v>5551948</v>
      </c>
      <c r="F214" s="134">
        <f t="shared" si="86"/>
        <v>751400</v>
      </c>
      <c r="G214" s="134">
        <f t="shared" si="86"/>
        <v>3480</v>
      </c>
      <c r="H214" s="134">
        <f t="shared" si="86"/>
        <v>0</v>
      </c>
      <c r="I214" s="134">
        <f t="shared" si="86"/>
        <v>7440000</v>
      </c>
      <c r="J214" s="134">
        <f t="shared" si="86"/>
        <v>7440000</v>
      </c>
      <c r="K214" s="134">
        <f t="shared" si="86"/>
        <v>0</v>
      </c>
    </row>
    <row r="215" ht="21" customHeight="1" spans="1:11">
      <c r="A215" s="85">
        <v>2130104</v>
      </c>
      <c r="B215" s="86" t="s">
        <v>307</v>
      </c>
      <c r="C215" s="134">
        <f t="shared" si="78"/>
        <v>6306828</v>
      </c>
      <c r="D215" s="134">
        <f t="shared" si="79"/>
        <v>6306828</v>
      </c>
      <c r="E215" s="134">
        <v>5551948</v>
      </c>
      <c r="F215" s="134">
        <v>751400</v>
      </c>
      <c r="G215" s="134">
        <v>3480</v>
      </c>
      <c r="H215" s="134">
        <v>0</v>
      </c>
      <c r="I215" s="134">
        <f t="shared" ref="I215:I226" si="87">SUM(J215:K215)</f>
        <v>0</v>
      </c>
      <c r="J215" s="134">
        <v>0</v>
      </c>
      <c r="K215" s="134">
        <v>0</v>
      </c>
    </row>
    <row r="216" ht="21" customHeight="1" spans="1:11">
      <c r="A216" s="85">
        <v>2130106</v>
      </c>
      <c r="B216" s="86" t="s">
        <v>308</v>
      </c>
      <c r="C216" s="134">
        <f t="shared" si="78"/>
        <v>0</v>
      </c>
      <c r="D216" s="134">
        <f t="shared" si="79"/>
        <v>0</v>
      </c>
      <c r="E216" s="135">
        <v>0</v>
      </c>
      <c r="F216" s="135">
        <v>0</v>
      </c>
      <c r="G216" s="135">
        <v>0</v>
      </c>
      <c r="H216" s="135">
        <v>0</v>
      </c>
      <c r="I216" s="134">
        <f t="shared" si="87"/>
        <v>0</v>
      </c>
      <c r="J216" s="134">
        <v>0</v>
      </c>
      <c r="K216" s="134">
        <v>0</v>
      </c>
    </row>
    <row r="217" ht="21" customHeight="1" spans="1:11">
      <c r="A217" s="85">
        <v>2130108</v>
      </c>
      <c r="B217" s="86" t="s">
        <v>309</v>
      </c>
      <c r="C217" s="134">
        <f t="shared" si="78"/>
        <v>0</v>
      </c>
      <c r="D217" s="134">
        <f t="shared" si="79"/>
        <v>0</v>
      </c>
      <c r="E217" s="135">
        <v>0</v>
      </c>
      <c r="F217" s="135">
        <v>0</v>
      </c>
      <c r="G217" s="135">
        <v>0</v>
      </c>
      <c r="H217" s="135">
        <v>0</v>
      </c>
      <c r="I217" s="134">
        <f t="shared" si="87"/>
        <v>0</v>
      </c>
      <c r="J217" s="134">
        <v>0</v>
      </c>
      <c r="K217" s="134">
        <v>0</v>
      </c>
    </row>
    <row r="218" ht="21" customHeight="1" spans="1:11">
      <c r="A218" s="85">
        <v>2130109</v>
      </c>
      <c r="B218" s="86" t="s">
        <v>310</v>
      </c>
      <c r="C218" s="134">
        <f t="shared" si="78"/>
        <v>0</v>
      </c>
      <c r="D218" s="134">
        <f t="shared" si="79"/>
        <v>0</v>
      </c>
      <c r="E218" s="135">
        <v>0</v>
      </c>
      <c r="F218" s="135">
        <v>0</v>
      </c>
      <c r="G218" s="135">
        <v>0</v>
      </c>
      <c r="H218" s="135">
        <v>0</v>
      </c>
      <c r="I218" s="134">
        <f t="shared" si="87"/>
        <v>0</v>
      </c>
      <c r="J218" s="134">
        <v>0</v>
      </c>
      <c r="K218" s="134">
        <v>0</v>
      </c>
    </row>
    <row r="219" ht="21" customHeight="1" spans="1:11">
      <c r="A219" s="85">
        <v>2130121</v>
      </c>
      <c r="B219" s="86" t="s">
        <v>311</v>
      </c>
      <c r="C219" s="134">
        <f t="shared" si="78"/>
        <v>2950000</v>
      </c>
      <c r="D219" s="134">
        <f t="shared" si="79"/>
        <v>0</v>
      </c>
      <c r="E219" s="135">
        <v>0</v>
      </c>
      <c r="F219" s="135">
        <v>0</v>
      </c>
      <c r="G219" s="135">
        <v>0</v>
      </c>
      <c r="H219" s="135">
        <v>0</v>
      </c>
      <c r="I219" s="134">
        <f t="shared" si="87"/>
        <v>2950000</v>
      </c>
      <c r="J219" s="134">
        <v>2950000</v>
      </c>
      <c r="K219" s="134">
        <v>0</v>
      </c>
    </row>
    <row r="220" ht="21" customHeight="1" spans="1:11">
      <c r="A220" s="85">
        <v>2130122</v>
      </c>
      <c r="B220" s="86" t="s">
        <v>312</v>
      </c>
      <c r="C220" s="134">
        <f t="shared" si="78"/>
        <v>0</v>
      </c>
      <c r="D220" s="134">
        <f t="shared" si="79"/>
        <v>0</v>
      </c>
      <c r="E220" s="135">
        <v>0</v>
      </c>
      <c r="F220" s="135">
        <v>0</v>
      </c>
      <c r="G220" s="135">
        <v>0</v>
      </c>
      <c r="H220" s="135">
        <v>0</v>
      </c>
      <c r="I220" s="134">
        <f t="shared" si="87"/>
        <v>0</v>
      </c>
      <c r="J220" s="134">
        <v>0</v>
      </c>
      <c r="K220" s="134">
        <v>0</v>
      </c>
    </row>
    <row r="221" ht="21" customHeight="1" spans="1:11">
      <c r="A221" s="85">
        <v>2130124</v>
      </c>
      <c r="B221" s="86" t="s">
        <v>313</v>
      </c>
      <c r="C221" s="134">
        <f t="shared" si="78"/>
        <v>0</v>
      </c>
      <c r="D221" s="134">
        <f t="shared" si="79"/>
        <v>0</v>
      </c>
      <c r="E221" s="135">
        <v>0</v>
      </c>
      <c r="F221" s="135">
        <v>0</v>
      </c>
      <c r="G221" s="135">
        <v>0</v>
      </c>
      <c r="H221" s="135">
        <v>0</v>
      </c>
      <c r="I221" s="134">
        <f t="shared" si="87"/>
        <v>0</v>
      </c>
      <c r="J221" s="134">
        <v>0</v>
      </c>
      <c r="K221" s="134">
        <v>0</v>
      </c>
    </row>
    <row r="222" ht="21" customHeight="1" spans="1:11">
      <c r="A222" s="85">
        <v>2130126</v>
      </c>
      <c r="B222" s="86" t="s">
        <v>314</v>
      </c>
      <c r="C222" s="134">
        <f t="shared" si="78"/>
        <v>1800000</v>
      </c>
      <c r="D222" s="134">
        <f t="shared" si="79"/>
        <v>0</v>
      </c>
      <c r="E222" s="135">
        <v>0</v>
      </c>
      <c r="F222" s="135">
        <v>0</v>
      </c>
      <c r="G222" s="135">
        <v>0</v>
      </c>
      <c r="H222" s="135">
        <v>0</v>
      </c>
      <c r="I222" s="134">
        <f t="shared" si="87"/>
        <v>1800000</v>
      </c>
      <c r="J222" s="134">
        <v>1800000</v>
      </c>
      <c r="K222" s="134">
        <v>0</v>
      </c>
    </row>
    <row r="223" ht="21" customHeight="1" spans="1:11">
      <c r="A223" s="85">
        <v>2130135</v>
      </c>
      <c r="B223" s="86" t="s">
        <v>315</v>
      </c>
      <c r="C223" s="134">
        <f t="shared" si="78"/>
        <v>0</v>
      </c>
      <c r="D223" s="134">
        <f t="shared" si="79"/>
        <v>0</v>
      </c>
      <c r="E223" s="135">
        <v>0</v>
      </c>
      <c r="F223" s="135">
        <v>0</v>
      </c>
      <c r="G223" s="135">
        <v>0</v>
      </c>
      <c r="H223" s="135">
        <v>0</v>
      </c>
      <c r="I223" s="134">
        <f t="shared" si="87"/>
        <v>0</v>
      </c>
      <c r="J223" s="134">
        <v>0</v>
      </c>
      <c r="K223" s="134">
        <v>0</v>
      </c>
    </row>
    <row r="224" ht="21" customHeight="1" spans="1:11">
      <c r="A224" s="85">
        <v>2130142</v>
      </c>
      <c r="B224" s="86" t="s">
        <v>316</v>
      </c>
      <c r="C224" s="134">
        <f t="shared" si="78"/>
        <v>2000000</v>
      </c>
      <c r="D224" s="134">
        <f t="shared" si="79"/>
        <v>0</v>
      </c>
      <c r="E224" s="135">
        <v>0</v>
      </c>
      <c r="F224" s="135">
        <v>0</v>
      </c>
      <c r="G224" s="135">
        <v>0</v>
      </c>
      <c r="H224" s="135">
        <v>0</v>
      </c>
      <c r="I224" s="134">
        <f t="shared" si="87"/>
        <v>2000000</v>
      </c>
      <c r="J224" s="134">
        <v>2000000</v>
      </c>
      <c r="K224" s="134">
        <v>0</v>
      </c>
    </row>
    <row r="225" ht="21" customHeight="1" spans="1:11">
      <c r="A225" s="85">
        <v>2130152</v>
      </c>
      <c r="B225" s="86" t="s">
        <v>317</v>
      </c>
      <c r="C225" s="134">
        <f t="shared" si="78"/>
        <v>0</v>
      </c>
      <c r="D225" s="134">
        <f t="shared" si="79"/>
        <v>0</v>
      </c>
      <c r="E225" s="135">
        <v>0</v>
      </c>
      <c r="F225" s="135">
        <v>0</v>
      </c>
      <c r="G225" s="135">
        <v>0</v>
      </c>
      <c r="H225" s="135">
        <v>0</v>
      </c>
      <c r="I225" s="134">
        <f t="shared" si="87"/>
        <v>0</v>
      </c>
      <c r="J225" s="134">
        <v>0</v>
      </c>
      <c r="K225" s="134">
        <v>0</v>
      </c>
    </row>
    <row r="226" ht="21" customHeight="1" spans="1:11">
      <c r="A226" s="85">
        <v>2130199</v>
      </c>
      <c r="B226" s="86" t="s">
        <v>318</v>
      </c>
      <c r="C226" s="134">
        <f t="shared" si="78"/>
        <v>690000</v>
      </c>
      <c r="D226" s="134">
        <f t="shared" si="79"/>
        <v>0</v>
      </c>
      <c r="E226" s="135">
        <v>0</v>
      </c>
      <c r="F226" s="135">
        <v>0</v>
      </c>
      <c r="G226" s="135">
        <v>0</v>
      </c>
      <c r="H226" s="135">
        <v>0</v>
      </c>
      <c r="I226" s="134">
        <f t="shared" si="87"/>
        <v>690000</v>
      </c>
      <c r="J226" s="134">
        <v>690000</v>
      </c>
      <c r="K226" s="134">
        <v>0</v>
      </c>
    </row>
    <row r="227" ht="21" customHeight="1" spans="1:11">
      <c r="A227" s="85">
        <v>21302</v>
      </c>
      <c r="B227" s="86" t="s">
        <v>319</v>
      </c>
      <c r="C227" s="134">
        <f t="shared" si="78"/>
        <v>0</v>
      </c>
      <c r="D227" s="134">
        <f t="shared" si="79"/>
        <v>0</v>
      </c>
      <c r="E227" s="134">
        <f t="shared" ref="E227:K227" si="88">SUM(E228:E232)</f>
        <v>0</v>
      </c>
      <c r="F227" s="134">
        <f t="shared" si="88"/>
        <v>0</v>
      </c>
      <c r="G227" s="134">
        <f t="shared" si="88"/>
        <v>0</v>
      </c>
      <c r="H227" s="134">
        <f t="shared" si="88"/>
        <v>0</v>
      </c>
      <c r="I227" s="134">
        <f t="shared" si="88"/>
        <v>0</v>
      </c>
      <c r="J227" s="134">
        <f t="shared" si="88"/>
        <v>0</v>
      </c>
      <c r="K227" s="134">
        <f t="shared" si="88"/>
        <v>0</v>
      </c>
    </row>
    <row r="228" ht="21" customHeight="1" spans="1:11">
      <c r="A228" s="85">
        <v>2130205</v>
      </c>
      <c r="B228" s="86" t="s">
        <v>320</v>
      </c>
      <c r="C228" s="134">
        <f t="shared" si="78"/>
        <v>0</v>
      </c>
      <c r="D228" s="134">
        <f t="shared" si="79"/>
        <v>0</v>
      </c>
      <c r="E228" s="135">
        <v>0</v>
      </c>
      <c r="F228" s="135">
        <v>0</v>
      </c>
      <c r="G228" s="135">
        <v>0</v>
      </c>
      <c r="H228" s="135">
        <v>0</v>
      </c>
      <c r="I228" s="134">
        <f>SUM(J228:K228)</f>
        <v>0</v>
      </c>
      <c r="J228" s="134">
        <v>0</v>
      </c>
      <c r="K228" s="134">
        <v>0</v>
      </c>
    </row>
    <row r="229" ht="21" customHeight="1" spans="1:11">
      <c r="A229" s="85">
        <v>2130206</v>
      </c>
      <c r="B229" s="86" t="s">
        <v>321</v>
      </c>
      <c r="C229" s="134">
        <f t="shared" si="78"/>
        <v>0</v>
      </c>
      <c r="D229" s="134">
        <f t="shared" si="79"/>
        <v>0</v>
      </c>
      <c r="E229" s="135">
        <v>0</v>
      </c>
      <c r="F229" s="135">
        <v>0</v>
      </c>
      <c r="G229" s="135">
        <v>0</v>
      </c>
      <c r="H229" s="135">
        <v>0</v>
      </c>
      <c r="I229" s="134">
        <f>SUM(J229:K229)</f>
        <v>0</v>
      </c>
      <c r="J229" s="134">
        <v>0</v>
      </c>
      <c r="K229" s="134">
        <v>0</v>
      </c>
    </row>
    <row r="230" ht="21" customHeight="1" spans="1:11">
      <c r="A230" s="85">
        <v>2130209</v>
      </c>
      <c r="B230" s="86" t="s">
        <v>322</v>
      </c>
      <c r="C230" s="134">
        <f t="shared" si="78"/>
        <v>0</v>
      </c>
      <c r="D230" s="134">
        <f t="shared" si="79"/>
        <v>0</v>
      </c>
      <c r="E230" s="135">
        <v>0</v>
      </c>
      <c r="F230" s="135">
        <v>0</v>
      </c>
      <c r="G230" s="135">
        <v>0</v>
      </c>
      <c r="H230" s="135">
        <v>0</v>
      </c>
      <c r="I230" s="134">
        <f>SUM(J230:K230)</f>
        <v>0</v>
      </c>
      <c r="J230" s="134">
        <v>0</v>
      </c>
      <c r="K230" s="134">
        <v>0</v>
      </c>
    </row>
    <row r="231" ht="21" customHeight="1" spans="1:11">
      <c r="A231" s="85">
        <v>2130234</v>
      </c>
      <c r="B231" s="86" t="s">
        <v>323</v>
      </c>
      <c r="C231" s="134">
        <f t="shared" si="78"/>
        <v>0</v>
      </c>
      <c r="D231" s="134">
        <f t="shared" si="79"/>
        <v>0</v>
      </c>
      <c r="E231" s="135">
        <v>0</v>
      </c>
      <c r="F231" s="135">
        <v>0</v>
      </c>
      <c r="G231" s="135">
        <v>0</v>
      </c>
      <c r="H231" s="135">
        <v>0</v>
      </c>
      <c r="I231" s="134">
        <f>SUM(J231:K231)</f>
        <v>0</v>
      </c>
      <c r="J231" s="134">
        <v>0</v>
      </c>
      <c r="K231" s="134">
        <v>0</v>
      </c>
    </row>
    <row r="232" ht="21" customHeight="1" spans="1:11">
      <c r="A232" s="85">
        <v>2130299</v>
      </c>
      <c r="B232" s="86" t="s">
        <v>324</v>
      </c>
      <c r="C232" s="134">
        <f t="shared" si="78"/>
        <v>0</v>
      </c>
      <c r="D232" s="134">
        <f t="shared" si="79"/>
        <v>0</v>
      </c>
      <c r="E232" s="135">
        <v>0</v>
      </c>
      <c r="F232" s="135">
        <v>0</v>
      </c>
      <c r="G232" s="135">
        <v>0</v>
      </c>
      <c r="H232" s="135">
        <v>0</v>
      </c>
      <c r="I232" s="134">
        <f>SUM(J232:K232)</f>
        <v>0</v>
      </c>
      <c r="J232" s="134">
        <v>0</v>
      </c>
      <c r="K232" s="134">
        <v>0</v>
      </c>
    </row>
    <row r="233" ht="21" customHeight="1" spans="1:11">
      <c r="A233" s="85">
        <v>21303</v>
      </c>
      <c r="B233" s="86" t="s">
        <v>325</v>
      </c>
      <c r="C233" s="134">
        <f t="shared" si="78"/>
        <v>2550000</v>
      </c>
      <c r="D233" s="134">
        <f t="shared" si="79"/>
        <v>0</v>
      </c>
      <c r="E233" s="134">
        <f t="shared" ref="E233:K233" si="89">SUM(E234:E240)</f>
        <v>0</v>
      </c>
      <c r="F233" s="134">
        <f t="shared" si="89"/>
        <v>0</v>
      </c>
      <c r="G233" s="134">
        <f t="shared" si="89"/>
        <v>0</v>
      </c>
      <c r="H233" s="134">
        <f t="shared" si="89"/>
        <v>0</v>
      </c>
      <c r="I233" s="134">
        <f t="shared" si="89"/>
        <v>2550000</v>
      </c>
      <c r="J233" s="134">
        <f t="shared" si="89"/>
        <v>2550000</v>
      </c>
      <c r="K233" s="134">
        <f t="shared" si="89"/>
        <v>0</v>
      </c>
    </row>
    <row r="234" ht="21" customHeight="1" spans="1:11">
      <c r="A234" s="85">
        <v>2130305</v>
      </c>
      <c r="B234" s="86" t="s">
        <v>326</v>
      </c>
      <c r="C234" s="134">
        <f t="shared" si="78"/>
        <v>1800000</v>
      </c>
      <c r="D234" s="134">
        <f t="shared" si="79"/>
        <v>0</v>
      </c>
      <c r="E234" s="135">
        <v>0</v>
      </c>
      <c r="F234" s="135">
        <v>0</v>
      </c>
      <c r="G234" s="135">
        <v>0</v>
      </c>
      <c r="H234" s="135">
        <v>0</v>
      </c>
      <c r="I234" s="134">
        <f t="shared" ref="I234:I240" si="90">SUM(J234:K234)</f>
        <v>1800000</v>
      </c>
      <c r="J234" s="134">
        <v>1800000</v>
      </c>
      <c r="K234" s="134">
        <v>0</v>
      </c>
    </row>
    <row r="235" ht="21" customHeight="1" spans="1:11">
      <c r="A235" s="85">
        <v>2130306</v>
      </c>
      <c r="B235" s="86" t="s">
        <v>327</v>
      </c>
      <c r="C235" s="134">
        <f t="shared" si="78"/>
        <v>350000</v>
      </c>
      <c r="D235" s="134">
        <f t="shared" si="79"/>
        <v>0</v>
      </c>
      <c r="E235" s="135">
        <v>0</v>
      </c>
      <c r="F235" s="135">
        <v>0</v>
      </c>
      <c r="G235" s="135">
        <v>0</v>
      </c>
      <c r="H235" s="135">
        <v>0</v>
      </c>
      <c r="I235" s="134">
        <f t="shared" si="90"/>
        <v>350000</v>
      </c>
      <c r="J235" s="134">
        <v>350000</v>
      </c>
      <c r="K235" s="134">
        <v>0</v>
      </c>
    </row>
    <row r="236" ht="21" customHeight="1" spans="1:11">
      <c r="A236" s="85">
        <v>2130310</v>
      </c>
      <c r="B236" s="86" t="s">
        <v>328</v>
      </c>
      <c r="C236" s="134">
        <f t="shared" si="78"/>
        <v>0</v>
      </c>
      <c r="D236" s="134">
        <f t="shared" si="79"/>
        <v>0</v>
      </c>
      <c r="E236" s="135">
        <v>0</v>
      </c>
      <c r="F236" s="135">
        <v>0</v>
      </c>
      <c r="G236" s="135">
        <v>0</v>
      </c>
      <c r="H236" s="135">
        <v>0</v>
      </c>
      <c r="I236" s="134">
        <f t="shared" si="90"/>
        <v>0</v>
      </c>
      <c r="J236" s="134">
        <v>0</v>
      </c>
      <c r="K236" s="134">
        <v>0</v>
      </c>
    </row>
    <row r="237" ht="21" customHeight="1" spans="1:11">
      <c r="A237" s="85">
        <v>2130314</v>
      </c>
      <c r="B237" s="86" t="s">
        <v>329</v>
      </c>
      <c r="C237" s="134">
        <f t="shared" si="78"/>
        <v>400000</v>
      </c>
      <c r="D237" s="134">
        <f t="shared" si="79"/>
        <v>0</v>
      </c>
      <c r="E237" s="135">
        <v>0</v>
      </c>
      <c r="F237" s="135">
        <v>0</v>
      </c>
      <c r="G237" s="135">
        <v>0</v>
      </c>
      <c r="H237" s="135">
        <v>0</v>
      </c>
      <c r="I237" s="134">
        <f t="shared" si="90"/>
        <v>400000</v>
      </c>
      <c r="J237" s="134">
        <v>400000</v>
      </c>
      <c r="K237" s="134">
        <v>0</v>
      </c>
    </row>
    <row r="238" ht="21" customHeight="1" spans="1:11">
      <c r="A238" s="85">
        <v>2130316</v>
      </c>
      <c r="B238" s="86" t="s">
        <v>330</v>
      </c>
      <c r="C238" s="134">
        <f t="shared" si="78"/>
        <v>0</v>
      </c>
      <c r="D238" s="134">
        <f t="shared" si="79"/>
        <v>0</v>
      </c>
      <c r="E238" s="135">
        <v>0</v>
      </c>
      <c r="F238" s="135">
        <v>0</v>
      </c>
      <c r="G238" s="135">
        <v>0</v>
      </c>
      <c r="H238" s="135">
        <v>0</v>
      </c>
      <c r="I238" s="134">
        <f t="shared" si="90"/>
        <v>0</v>
      </c>
      <c r="J238" s="134">
        <v>0</v>
      </c>
      <c r="K238" s="134">
        <v>0</v>
      </c>
    </row>
    <row r="239" ht="21" customHeight="1" spans="1:11">
      <c r="A239" s="85">
        <v>2130335</v>
      </c>
      <c r="B239" s="86" t="s">
        <v>331</v>
      </c>
      <c r="C239" s="134">
        <f t="shared" si="78"/>
        <v>0</v>
      </c>
      <c r="D239" s="134">
        <f t="shared" si="79"/>
        <v>0</v>
      </c>
      <c r="E239" s="135">
        <v>0</v>
      </c>
      <c r="F239" s="135">
        <v>0</v>
      </c>
      <c r="G239" s="135">
        <v>0</v>
      </c>
      <c r="H239" s="135">
        <v>0</v>
      </c>
      <c r="I239" s="134">
        <f t="shared" si="90"/>
        <v>0</v>
      </c>
      <c r="J239" s="134">
        <v>0</v>
      </c>
      <c r="K239" s="134">
        <v>0</v>
      </c>
    </row>
    <row r="240" ht="21" customHeight="1" spans="1:11">
      <c r="A240" s="85">
        <v>2130399</v>
      </c>
      <c r="B240" s="86" t="s">
        <v>332</v>
      </c>
      <c r="C240" s="134">
        <f t="shared" si="78"/>
        <v>0</v>
      </c>
      <c r="D240" s="134">
        <f t="shared" si="79"/>
        <v>0</v>
      </c>
      <c r="E240" s="135">
        <v>0</v>
      </c>
      <c r="F240" s="135">
        <v>0</v>
      </c>
      <c r="G240" s="135">
        <v>0</v>
      </c>
      <c r="H240" s="135">
        <v>0</v>
      </c>
      <c r="I240" s="134">
        <f t="shared" si="90"/>
        <v>0</v>
      </c>
      <c r="J240" s="134">
        <v>0</v>
      </c>
      <c r="K240" s="134">
        <v>0</v>
      </c>
    </row>
    <row r="241" ht="21" customHeight="1" spans="1:11">
      <c r="A241" s="85">
        <v>21305</v>
      </c>
      <c r="B241" s="86" t="s">
        <v>333</v>
      </c>
      <c r="C241" s="134">
        <f t="shared" si="78"/>
        <v>0</v>
      </c>
      <c r="D241" s="134">
        <f t="shared" si="79"/>
        <v>0</v>
      </c>
      <c r="E241" s="134">
        <f t="shared" ref="E241:K241" si="91">E242+E243</f>
        <v>0</v>
      </c>
      <c r="F241" s="134">
        <f t="shared" si="91"/>
        <v>0</v>
      </c>
      <c r="G241" s="134">
        <f t="shared" si="91"/>
        <v>0</v>
      </c>
      <c r="H241" s="134">
        <f t="shared" si="91"/>
        <v>0</v>
      </c>
      <c r="I241" s="134">
        <f t="shared" si="91"/>
        <v>0</v>
      </c>
      <c r="J241" s="134">
        <f t="shared" si="91"/>
        <v>0</v>
      </c>
      <c r="K241" s="134">
        <f t="shared" si="91"/>
        <v>0</v>
      </c>
    </row>
    <row r="242" ht="21" customHeight="1" spans="1:11">
      <c r="A242" s="85">
        <v>2130504</v>
      </c>
      <c r="B242" s="86" t="s">
        <v>334</v>
      </c>
      <c r="C242" s="134">
        <f t="shared" si="78"/>
        <v>0</v>
      </c>
      <c r="D242" s="134">
        <f t="shared" si="79"/>
        <v>0</v>
      </c>
      <c r="E242" s="135">
        <v>0</v>
      </c>
      <c r="F242" s="135">
        <v>0</v>
      </c>
      <c r="G242" s="135">
        <v>0</v>
      </c>
      <c r="H242" s="135">
        <v>0</v>
      </c>
      <c r="I242" s="134">
        <f>SUM(J242:K242)</f>
        <v>0</v>
      </c>
      <c r="J242" s="134">
        <v>0</v>
      </c>
      <c r="K242" s="134">
        <v>0</v>
      </c>
    </row>
    <row r="243" ht="21" customHeight="1" spans="1:11">
      <c r="A243" s="85">
        <v>2130599</v>
      </c>
      <c r="B243" s="86" t="s">
        <v>335</v>
      </c>
      <c r="C243" s="134">
        <f t="shared" si="78"/>
        <v>0</v>
      </c>
      <c r="D243" s="134">
        <f t="shared" si="79"/>
        <v>0</v>
      </c>
      <c r="E243" s="135">
        <v>0</v>
      </c>
      <c r="F243" s="135">
        <v>0</v>
      </c>
      <c r="G243" s="135">
        <v>0</v>
      </c>
      <c r="H243" s="135">
        <v>0</v>
      </c>
      <c r="I243" s="134">
        <f>SUM(J243:K243)</f>
        <v>0</v>
      </c>
      <c r="J243" s="134">
        <v>0</v>
      </c>
      <c r="K243" s="134">
        <v>0</v>
      </c>
    </row>
    <row r="244" ht="21" customHeight="1" spans="1:11">
      <c r="A244" s="85">
        <v>21307</v>
      </c>
      <c r="B244" s="86" t="s">
        <v>336</v>
      </c>
      <c r="C244" s="134">
        <f t="shared" si="78"/>
        <v>4200000</v>
      </c>
      <c r="D244" s="134">
        <f t="shared" si="79"/>
        <v>0</v>
      </c>
      <c r="E244" s="134">
        <f t="shared" ref="E244:K244" si="92">SUM(E245:E248)</f>
        <v>0</v>
      </c>
      <c r="F244" s="134">
        <f t="shared" si="92"/>
        <v>0</v>
      </c>
      <c r="G244" s="134">
        <f t="shared" si="92"/>
        <v>0</v>
      </c>
      <c r="H244" s="134">
        <f t="shared" si="92"/>
        <v>0</v>
      </c>
      <c r="I244" s="134">
        <f t="shared" si="92"/>
        <v>4200000</v>
      </c>
      <c r="J244" s="134">
        <f t="shared" si="92"/>
        <v>4200000</v>
      </c>
      <c r="K244" s="134">
        <f t="shared" si="92"/>
        <v>0</v>
      </c>
    </row>
    <row r="245" ht="21" customHeight="1" spans="1:11">
      <c r="A245" s="85">
        <v>2130701</v>
      </c>
      <c r="B245" s="86" t="s">
        <v>337</v>
      </c>
      <c r="C245" s="134">
        <f t="shared" si="78"/>
        <v>600000</v>
      </c>
      <c r="D245" s="134">
        <f t="shared" si="79"/>
        <v>0</v>
      </c>
      <c r="E245" s="135">
        <v>0</v>
      </c>
      <c r="F245" s="135">
        <v>0</v>
      </c>
      <c r="G245" s="135">
        <v>0</v>
      </c>
      <c r="H245" s="135">
        <v>0</v>
      </c>
      <c r="I245" s="134">
        <f>SUM(J245:K245)</f>
        <v>600000</v>
      </c>
      <c r="J245" s="134">
        <v>600000</v>
      </c>
      <c r="K245" s="134">
        <v>0</v>
      </c>
    </row>
    <row r="246" ht="21" customHeight="1" spans="1:11">
      <c r="A246" s="85">
        <v>2130705</v>
      </c>
      <c r="B246" s="86" t="s">
        <v>338</v>
      </c>
      <c r="C246" s="134">
        <f t="shared" si="78"/>
        <v>3600000</v>
      </c>
      <c r="D246" s="134">
        <f t="shared" si="79"/>
        <v>0</v>
      </c>
      <c r="E246" s="135">
        <v>0</v>
      </c>
      <c r="F246" s="135">
        <v>0</v>
      </c>
      <c r="G246" s="135">
        <v>0</v>
      </c>
      <c r="H246" s="135">
        <v>0</v>
      </c>
      <c r="I246" s="134">
        <f>SUM(J246:K246)</f>
        <v>3600000</v>
      </c>
      <c r="J246" s="134">
        <v>3600000</v>
      </c>
      <c r="K246" s="134">
        <v>0</v>
      </c>
    </row>
    <row r="247" ht="21" customHeight="1" spans="1:11">
      <c r="A247" s="85">
        <v>2130706</v>
      </c>
      <c r="B247" s="86" t="s">
        <v>339</v>
      </c>
      <c r="C247" s="134">
        <f t="shared" si="78"/>
        <v>0</v>
      </c>
      <c r="D247" s="134">
        <f t="shared" si="79"/>
        <v>0</v>
      </c>
      <c r="E247" s="135">
        <v>0</v>
      </c>
      <c r="F247" s="135">
        <v>0</v>
      </c>
      <c r="G247" s="135">
        <v>0</v>
      </c>
      <c r="H247" s="135">
        <v>0</v>
      </c>
      <c r="I247" s="134">
        <f>SUM(J247:K247)</f>
        <v>0</v>
      </c>
      <c r="J247" s="134">
        <v>0</v>
      </c>
      <c r="K247" s="134">
        <v>0</v>
      </c>
    </row>
    <row r="248" ht="21" customHeight="1" spans="1:11">
      <c r="A248" s="85">
        <v>2130707</v>
      </c>
      <c r="B248" s="86" t="s">
        <v>340</v>
      </c>
      <c r="C248" s="134">
        <f t="shared" si="78"/>
        <v>0</v>
      </c>
      <c r="D248" s="134">
        <f t="shared" si="79"/>
        <v>0</v>
      </c>
      <c r="E248" s="135">
        <v>0</v>
      </c>
      <c r="F248" s="135">
        <v>0</v>
      </c>
      <c r="G248" s="135">
        <v>0</v>
      </c>
      <c r="H248" s="135">
        <v>0</v>
      </c>
      <c r="I248" s="134">
        <f>SUM(J248:K248)</f>
        <v>0</v>
      </c>
      <c r="J248" s="134">
        <v>0</v>
      </c>
      <c r="K248" s="134">
        <v>0</v>
      </c>
    </row>
    <row r="249" ht="21" customHeight="1" spans="1:11">
      <c r="A249" s="85">
        <v>21308</v>
      </c>
      <c r="B249" s="86" t="s">
        <v>341</v>
      </c>
      <c r="C249" s="134">
        <f t="shared" si="78"/>
        <v>0</v>
      </c>
      <c r="D249" s="134">
        <f t="shared" si="79"/>
        <v>0</v>
      </c>
      <c r="E249" s="134">
        <f t="shared" ref="E249:K249" si="93">E250</f>
        <v>0</v>
      </c>
      <c r="F249" s="134">
        <f t="shared" si="93"/>
        <v>0</v>
      </c>
      <c r="G249" s="134">
        <f t="shared" si="93"/>
        <v>0</v>
      </c>
      <c r="H249" s="134">
        <f t="shared" si="93"/>
        <v>0</v>
      </c>
      <c r="I249" s="134">
        <f t="shared" si="93"/>
        <v>0</v>
      </c>
      <c r="J249" s="134">
        <f t="shared" si="93"/>
        <v>0</v>
      </c>
      <c r="K249" s="134">
        <f t="shared" si="93"/>
        <v>0</v>
      </c>
    </row>
    <row r="250" ht="21" customHeight="1" spans="1:11">
      <c r="A250" s="85">
        <v>2130802</v>
      </c>
      <c r="B250" s="86" t="s">
        <v>342</v>
      </c>
      <c r="C250" s="134">
        <f t="shared" si="78"/>
        <v>0</v>
      </c>
      <c r="D250" s="134">
        <f t="shared" si="79"/>
        <v>0</v>
      </c>
      <c r="E250" s="135">
        <v>0</v>
      </c>
      <c r="F250" s="135">
        <v>0</v>
      </c>
      <c r="G250" s="135">
        <v>0</v>
      </c>
      <c r="H250" s="135">
        <v>0</v>
      </c>
      <c r="I250" s="134">
        <f>SUM(J250:K250)</f>
        <v>0</v>
      </c>
      <c r="J250" s="134">
        <v>0</v>
      </c>
      <c r="K250" s="134">
        <v>0</v>
      </c>
    </row>
    <row r="251" ht="21" customHeight="1" spans="1:11">
      <c r="A251" s="85">
        <v>21360</v>
      </c>
      <c r="B251" s="86" t="s">
        <v>343</v>
      </c>
      <c r="C251" s="134">
        <f t="shared" si="78"/>
        <v>0</v>
      </c>
      <c r="D251" s="134">
        <f t="shared" si="79"/>
        <v>0</v>
      </c>
      <c r="E251" s="134">
        <f t="shared" ref="E251:K251" si="94">E252</f>
        <v>0</v>
      </c>
      <c r="F251" s="134">
        <f t="shared" si="94"/>
        <v>0</v>
      </c>
      <c r="G251" s="134">
        <f t="shared" si="94"/>
        <v>0</v>
      </c>
      <c r="H251" s="134">
        <f t="shared" si="94"/>
        <v>0</v>
      </c>
      <c r="I251" s="134">
        <f t="shared" si="94"/>
        <v>0</v>
      </c>
      <c r="J251" s="134">
        <f t="shared" si="94"/>
        <v>0</v>
      </c>
      <c r="K251" s="134">
        <f t="shared" si="94"/>
        <v>0</v>
      </c>
    </row>
    <row r="252" ht="21" customHeight="1" spans="1:11">
      <c r="A252" s="85">
        <v>2136099</v>
      </c>
      <c r="B252" s="86" t="s">
        <v>344</v>
      </c>
      <c r="C252" s="134">
        <f t="shared" si="78"/>
        <v>0</v>
      </c>
      <c r="D252" s="134">
        <f t="shared" si="79"/>
        <v>0</v>
      </c>
      <c r="E252" s="135">
        <v>0</v>
      </c>
      <c r="F252" s="135">
        <v>0</v>
      </c>
      <c r="G252" s="135">
        <v>0</v>
      </c>
      <c r="H252" s="135">
        <v>0</v>
      </c>
      <c r="I252" s="134">
        <f>SUM(J252:K252)</f>
        <v>0</v>
      </c>
      <c r="J252" s="134">
        <v>0</v>
      </c>
      <c r="K252" s="134">
        <v>0</v>
      </c>
    </row>
    <row r="253" ht="21" customHeight="1" spans="1:11">
      <c r="A253" s="85">
        <v>21370</v>
      </c>
      <c r="B253" s="86" t="s">
        <v>345</v>
      </c>
      <c r="C253" s="134">
        <f t="shared" si="78"/>
        <v>0</v>
      </c>
      <c r="D253" s="134">
        <f t="shared" si="79"/>
        <v>0</v>
      </c>
      <c r="E253" s="134">
        <f t="shared" ref="E253:K253" si="95">E254</f>
        <v>0</v>
      </c>
      <c r="F253" s="134">
        <f t="shared" si="95"/>
        <v>0</v>
      </c>
      <c r="G253" s="134">
        <f t="shared" si="95"/>
        <v>0</v>
      </c>
      <c r="H253" s="134">
        <f t="shared" si="95"/>
        <v>0</v>
      </c>
      <c r="I253" s="134">
        <f t="shared" si="95"/>
        <v>0</v>
      </c>
      <c r="J253" s="134">
        <f t="shared" si="95"/>
        <v>0</v>
      </c>
      <c r="K253" s="134">
        <f t="shared" si="95"/>
        <v>0</v>
      </c>
    </row>
    <row r="254" ht="21" customHeight="1" spans="1:11">
      <c r="A254" s="85">
        <v>2137001</v>
      </c>
      <c r="B254" s="86" t="s">
        <v>346</v>
      </c>
      <c r="C254" s="134">
        <f t="shared" si="78"/>
        <v>0</v>
      </c>
      <c r="D254" s="134">
        <f t="shared" si="79"/>
        <v>0</v>
      </c>
      <c r="E254" s="135">
        <v>0</v>
      </c>
      <c r="F254" s="135">
        <v>0</v>
      </c>
      <c r="G254" s="135">
        <v>0</v>
      </c>
      <c r="H254" s="135">
        <v>0</v>
      </c>
      <c r="I254" s="134">
        <f>SUM(J254:K254)</f>
        <v>0</v>
      </c>
      <c r="J254" s="134">
        <v>0</v>
      </c>
      <c r="K254" s="134">
        <v>0</v>
      </c>
    </row>
    <row r="255" ht="21" customHeight="1" spans="1:11">
      <c r="A255" s="133">
        <v>215</v>
      </c>
      <c r="B255" s="86" t="s">
        <v>347</v>
      </c>
      <c r="C255" s="134">
        <f t="shared" si="78"/>
        <v>0</v>
      </c>
      <c r="D255" s="134">
        <f t="shared" si="79"/>
        <v>0</v>
      </c>
      <c r="E255" s="134">
        <f t="shared" ref="E255:K255" si="96">E256+E259</f>
        <v>0</v>
      </c>
      <c r="F255" s="134">
        <f t="shared" si="96"/>
        <v>0</v>
      </c>
      <c r="G255" s="134">
        <f t="shared" si="96"/>
        <v>0</v>
      </c>
      <c r="H255" s="134">
        <f t="shared" si="96"/>
        <v>0</v>
      </c>
      <c r="I255" s="134">
        <f t="shared" si="96"/>
        <v>0</v>
      </c>
      <c r="J255" s="134">
        <f t="shared" si="96"/>
        <v>0</v>
      </c>
      <c r="K255" s="134">
        <f t="shared" si="96"/>
        <v>0</v>
      </c>
    </row>
    <row r="256" ht="21" customHeight="1" spans="1:11">
      <c r="A256" s="85">
        <v>21508</v>
      </c>
      <c r="B256" s="86" t="s">
        <v>348</v>
      </c>
      <c r="C256" s="134">
        <f t="shared" si="78"/>
        <v>0</v>
      </c>
      <c r="D256" s="134">
        <f t="shared" si="79"/>
        <v>0</v>
      </c>
      <c r="E256" s="134">
        <f t="shared" ref="E256:K256" si="97">E257+E258</f>
        <v>0</v>
      </c>
      <c r="F256" s="134">
        <f t="shared" si="97"/>
        <v>0</v>
      </c>
      <c r="G256" s="134">
        <f t="shared" si="97"/>
        <v>0</v>
      </c>
      <c r="H256" s="134">
        <f t="shared" si="97"/>
        <v>0</v>
      </c>
      <c r="I256" s="134">
        <f t="shared" si="97"/>
        <v>0</v>
      </c>
      <c r="J256" s="134">
        <f t="shared" si="97"/>
        <v>0</v>
      </c>
      <c r="K256" s="134">
        <f t="shared" si="97"/>
        <v>0</v>
      </c>
    </row>
    <row r="257" ht="21" customHeight="1" spans="1:11">
      <c r="A257" s="85">
        <v>2150805</v>
      </c>
      <c r="B257" s="86" t="s">
        <v>349</v>
      </c>
      <c r="C257" s="134">
        <f t="shared" si="78"/>
        <v>0</v>
      </c>
      <c r="D257" s="134">
        <f t="shared" si="79"/>
        <v>0</v>
      </c>
      <c r="E257" s="135">
        <v>0</v>
      </c>
      <c r="F257" s="135">
        <v>0</v>
      </c>
      <c r="G257" s="135">
        <v>0</v>
      </c>
      <c r="H257" s="135">
        <v>0</v>
      </c>
      <c r="I257" s="134">
        <f>SUM(J257:K257)</f>
        <v>0</v>
      </c>
      <c r="J257" s="134">
        <v>0</v>
      </c>
      <c r="K257" s="134">
        <v>0</v>
      </c>
    </row>
    <row r="258" ht="21.75" customHeight="1" spans="1:11">
      <c r="A258" s="99">
        <v>2150899</v>
      </c>
      <c r="B258" s="89" t="s">
        <v>350</v>
      </c>
      <c r="C258" s="138">
        <f t="shared" si="78"/>
        <v>0</v>
      </c>
      <c r="D258" s="138">
        <f t="shared" si="79"/>
        <v>0</v>
      </c>
      <c r="E258" s="139">
        <v>0</v>
      </c>
      <c r="F258" s="139">
        <v>0</v>
      </c>
      <c r="G258" s="139">
        <v>0</v>
      </c>
      <c r="H258" s="139">
        <v>0</v>
      </c>
      <c r="I258" s="138">
        <f>SUM(J258:K258)</f>
        <v>0</v>
      </c>
      <c r="J258" s="138">
        <v>0</v>
      </c>
      <c r="K258" s="138">
        <v>0</v>
      </c>
    </row>
    <row r="259" ht="21" customHeight="1" spans="1:11">
      <c r="A259" s="153">
        <v>21599</v>
      </c>
      <c r="B259" s="153" t="s">
        <v>351</v>
      </c>
      <c r="C259" s="154">
        <f t="shared" si="78"/>
        <v>0</v>
      </c>
      <c r="D259" s="154">
        <f t="shared" si="79"/>
        <v>0</v>
      </c>
      <c r="E259" s="154">
        <f>E260+E261</f>
        <v>0</v>
      </c>
      <c r="F259" s="154">
        <f>F260+F261</f>
        <v>0</v>
      </c>
      <c r="G259" s="154">
        <f>G260+G261</f>
        <v>0</v>
      </c>
      <c r="H259" s="154">
        <f>H260+H261</f>
        <v>0</v>
      </c>
      <c r="I259" s="154">
        <f>SUM(J259:K259)</f>
        <v>0</v>
      </c>
      <c r="J259" s="154">
        <f>J260+J261</f>
        <v>0</v>
      </c>
      <c r="K259" s="154">
        <f>K260+K261</f>
        <v>0</v>
      </c>
    </row>
    <row r="260" ht="21" customHeight="1" spans="1:11">
      <c r="A260" s="153">
        <v>2159904</v>
      </c>
      <c r="B260" s="153" t="s">
        <v>352</v>
      </c>
      <c r="C260" s="154">
        <f t="shared" si="78"/>
        <v>0</v>
      </c>
      <c r="D260" s="154">
        <f t="shared" si="79"/>
        <v>0</v>
      </c>
      <c r="E260" s="155">
        <v>0</v>
      </c>
      <c r="F260" s="155">
        <v>0</v>
      </c>
      <c r="G260" s="155">
        <v>0</v>
      </c>
      <c r="H260" s="155">
        <v>0</v>
      </c>
      <c r="I260" s="154">
        <f>SUM(J260:K260)</f>
        <v>0</v>
      </c>
      <c r="J260" s="168">
        <v>0</v>
      </c>
      <c r="K260" s="168">
        <v>0</v>
      </c>
    </row>
    <row r="261" ht="21" customHeight="1" spans="1:11">
      <c r="A261" s="153">
        <v>2159999</v>
      </c>
      <c r="B261" s="153" t="s">
        <v>353</v>
      </c>
      <c r="C261" s="154">
        <f t="shared" ref="C261:C299" si="98">D261+I261</f>
        <v>0</v>
      </c>
      <c r="D261" s="154">
        <f t="shared" ref="D261:D298" si="99">SUM(E261:H261)</f>
        <v>0</v>
      </c>
      <c r="E261" s="155">
        <v>0</v>
      </c>
      <c r="F261" s="155">
        <v>0</v>
      </c>
      <c r="G261" s="155">
        <v>0</v>
      </c>
      <c r="H261" s="155">
        <v>0</v>
      </c>
      <c r="I261" s="154">
        <f>SUM(J261:K261)</f>
        <v>0</v>
      </c>
      <c r="J261" s="168">
        <v>0</v>
      </c>
      <c r="K261" s="168">
        <v>0</v>
      </c>
    </row>
    <row r="262" ht="21" customHeight="1" spans="1:11">
      <c r="A262" s="156">
        <v>216</v>
      </c>
      <c r="B262" s="157" t="s">
        <v>354</v>
      </c>
      <c r="C262" s="140">
        <f t="shared" si="98"/>
        <v>0</v>
      </c>
      <c r="D262" s="140">
        <f t="shared" si="99"/>
        <v>0</v>
      </c>
      <c r="E262" s="140">
        <f t="shared" ref="E262:K262" si="100">E263+E265+E267</f>
        <v>0</v>
      </c>
      <c r="F262" s="140">
        <f t="shared" si="100"/>
        <v>0</v>
      </c>
      <c r="G262" s="140">
        <f t="shared" si="100"/>
        <v>0</v>
      </c>
      <c r="H262" s="140">
        <f t="shared" si="100"/>
        <v>0</v>
      </c>
      <c r="I262" s="140">
        <f t="shared" si="100"/>
        <v>0</v>
      </c>
      <c r="J262" s="140">
        <f t="shared" si="100"/>
        <v>0</v>
      </c>
      <c r="K262" s="140">
        <f t="shared" si="100"/>
        <v>0</v>
      </c>
    </row>
    <row r="263" ht="21" customHeight="1" spans="1:11">
      <c r="A263" s="85">
        <v>21602</v>
      </c>
      <c r="B263" s="86" t="s">
        <v>355</v>
      </c>
      <c r="C263" s="134">
        <f t="shared" si="98"/>
        <v>0</v>
      </c>
      <c r="D263" s="134">
        <f t="shared" si="99"/>
        <v>0</v>
      </c>
      <c r="E263" s="134">
        <f t="shared" ref="E263:K263" si="101">E264</f>
        <v>0</v>
      </c>
      <c r="F263" s="134">
        <f t="shared" si="101"/>
        <v>0</v>
      </c>
      <c r="G263" s="134">
        <f t="shared" si="101"/>
        <v>0</v>
      </c>
      <c r="H263" s="134">
        <f t="shared" si="101"/>
        <v>0</v>
      </c>
      <c r="I263" s="134">
        <f t="shared" si="101"/>
        <v>0</v>
      </c>
      <c r="J263" s="134">
        <f t="shared" si="101"/>
        <v>0</v>
      </c>
      <c r="K263" s="134">
        <f t="shared" si="101"/>
        <v>0</v>
      </c>
    </row>
    <row r="264" ht="21" customHeight="1" spans="1:11">
      <c r="A264" s="85">
        <v>2160299</v>
      </c>
      <c r="B264" s="86" t="s">
        <v>356</v>
      </c>
      <c r="C264" s="134">
        <f t="shared" si="98"/>
        <v>0</v>
      </c>
      <c r="D264" s="134">
        <f t="shared" si="99"/>
        <v>0</v>
      </c>
      <c r="E264" s="135">
        <v>0</v>
      </c>
      <c r="F264" s="135">
        <v>0</v>
      </c>
      <c r="G264" s="135">
        <v>0</v>
      </c>
      <c r="H264" s="135">
        <v>0</v>
      </c>
      <c r="I264" s="134">
        <f>SUM(J264:K264)</f>
        <v>0</v>
      </c>
      <c r="J264" s="134">
        <v>0</v>
      </c>
      <c r="K264" s="134">
        <v>0</v>
      </c>
    </row>
    <row r="265" ht="21" customHeight="1" spans="1:11">
      <c r="A265" s="85">
        <v>21605</v>
      </c>
      <c r="B265" s="86" t="s">
        <v>357</v>
      </c>
      <c r="C265" s="134">
        <f t="shared" si="98"/>
        <v>0</v>
      </c>
      <c r="D265" s="134">
        <f t="shared" si="99"/>
        <v>0</v>
      </c>
      <c r="E265" s="134">
        <f t="shared" ref="E265:K265" si="102">E266</f>
        <v>0</v>
      </c>
      <c r="F265" s="134">
        <f t="shared" si="102"/>
        <v>0</v>
      </c>
      <c r="G265" s="134">
        <f t="shared" si="102"/>
        <v>0</v>
      </c>
      <c r="H265" s="134">
        <f t="shared" si="102"/>
        <v>0</v>
      </c>
      <c r="I265" s="134">
        <f t="shared" si="102"/>
        <v>0</v>
      </c>
      <c r="J265" s="134">
        <f t="shared" si="102"/>
        <v>0</v>
      </c>
      <c r="K265" s="134">
        <f t="shared" si="102"/>
        <v>0</v>
      </c>
    </row>
    <row r="266" ht="21" customHeight="1" spans="1:11">
      <c r="A266" s="85">
        <v>2160599</v>
      </c>
      <c r="B266" s="86" t="s">
        <v>358</v>
      </c>
      <c r="C266" s="134">
        <f t="shared" si="98"/>
        <v>0</v>
      </c>
      <c r="D266" s="134">
        <f t="shared" si="99"/>
        <v>0</v>
      </c>
      <c r="E266" s="135">
        <v>0</v>
      </c>
      <c r="F266" s="135">
        <v>0</v>
      </c>
      <c r="G266" s="135">
        <v>0</v>
      </c>
      <c r="H266" s="135">
        <v>0</v>
      </c>
      <c r="I266" s="134">
        <f>SUM(J266:K266)</f>
        <v>0</v>
      </c>
      <c r="J266" s="134">
        <v>0</v>
      </c>
      <c r="K266" s="134">
        <v>0</v>
      </c>
    </row>
    <row r="267" ht="21" customHeight="1" spans="1:11">
      <c r="A267" s="85">
        <v>21699</v>
      </c>
      <c r="B267" s="86" t="s">
        <v>359</v>
      </c>
      <c r="C267" s="134">
        <f t="shared" si="98"/>
        <v>0</v>
      </c>
      <c r="D267" s="134">
        <f t="shared" si="99"/>
        <v>0</v>
      </c>
      <c r="E267" s="134">
        <f t="shared" ref="E267:K267" si="103">E268</f>
        <v>0</v>
      </c>
      <c r="F267" s="134">
        <f t="shared" si="103"/>
        <v>0</v>
      </c>
      <c r="G267" s="134">
        <f t="shared" si="103"/>
        <v>0</v>
      </c>
      <c r="H267" s="134">
        <f t="shared" si="103"/>
        <v>0</v>
      </c>
      <c r="I267" s="134">
        <f t="shared" si="103"/>
        <v>0</v>
      </c>
      <c r="J267" s="134">
        <f t="shared" si="103"/>
        <v>0</v>
      </c>
      <c r="K267" s="134">
        <f t="shared" si="103"/>
        <v>0</v>
      </c>
    </row>
    <row r="268" ht="21" customHeight="1" spans="1:11">
      <c r="A268" s="85">
        <v>2169901</v>
      </c>
      <c r="B268" s="86" t="s">
        <v>360</v>
      </c>
      <c r="C268" s="134">
        <f t="shared" si="98"/>
        <v>0</v>
      </c>
      <c r="D268" s="134">
        <f t="shared" si="99"/>
        <v>0</v>
      </c>
      <c r="E268" s="135">
        <v>0</v>
      </c>
      <c r="F268" s="135">
        <v>0</v>
      </c>
      <c r="G268" s="135">
        <v>0</v>
      </c>
      <c r="H268" s="135">
        <v>0</v>
      </c>
      <c r="I268" s="134">
        <f>SUM(J268:K268)</f>
        <v>0</v>
      </c>
      <c r="J268" s="134">
        <v>0</v>
      </c>
      <c r="K268" s="134">
        <v>0</v>
      </c>
    </row>
    <row r="269" ht="21" customHeight="1" spans="1:11">
      <c r="A269" s="133">
        <v>217</v>
      </c>
      <c r="B269" s="86" t="s">
        <v>361</v>
      </c>
      <c r="C269" s="134">
        <f t="shared" si="98"/>
        <v>0</v>
      </c>
      <c r="D269" s="134">
        <f t="shared" si="99"/>
        <v>0</v>
      </c>
      <c r="E269" s="134">
        <f t="shared" ref="E269:K269" si="104">E270</f>
        <v>0</v>
      </c>
      <c r="F269" s="134">
        <f t="shared" si="104"/>
        <v>0</v>
      </c>
      <c r="G269" s="134">
        <f t="shared" si="104"/>
        <v>0</v>
      </c>
      <c r="H269" s="134">
        <f t="shared" si="104"/>
        <v>0</v>
      </c>
      <c r="I269" s="134">
        <f t="shared" si="104"/>
        <v>0</v>
      </c>
      <c r="J269" s="134">
        <f t="shared" si="104"/>
        <v>0</v>
      </c>
      <c r="K269" s="134">
        <f t="shared" si="104"/>
        <v>0</v>
      </c>
    </row>
    <row r="270" ht="21" customHeight="1" spans="1:11">
      <c r="A270" s="85">
        <v>21799</v>
      </c>
      <c r="B270" s="86" t="s">
        <v>362</v>
      </c>
      <c r="C270" s="134">
        <f t="shared" si="98"/>
        <v>0</v>
      </c>
      <c r="D270" s="134">
        <f t="shared" si="99"/>
        <v>0</v>
      </c>
      <c r="E270" s="134">
        <f t="shared" ref="E270:K270" si="105">E271</f>
        <v>0</v>
      </c>
      <c r="F270" s="134">
        <f t="shared" si="105"/>
        <v>0</v>
      </c>
      <c r="G270" s="134">
        <f t="shared" si="105"/>
        <v>0</v>
      </c>
      <c r="H270" s="134">
        <f t="shared" si="105"/>
        <v>0</v>
      </c>
      <c r="I270" s="134">
        <f t="shared" si="105"/>
        <v>0</v>
      </c>
      <c r="J270" s="134">
        <f t="shared" si="105"/>
        <v>0</v>
      </c>
      <c r="K270" s="134">
        <f t="shared" si="105"/>
        <v>0</v>
      </c>
    </row>
    <row r="271" ht="21" customHeight="1" spans="1:11">
      <c r="A271" s="85">
        <v>2179901</v>
      </c>
      <c r="B271" s="86" t="s">
        <v>363</v>
      </c>
      <c r="C271" s="134">
        <f t="shared" si="98"/>
        <v>0</v>
      </c>
      <c r="D271" s="134">
        <f t="shared" si="99"/>
        <v>0</v>
      </c>
      <c r="E271" s="135">
        <v>0</v>
      </c>
      <c r="F271" s="135">
        <v>0</v>
      </c>
      <c r="G271" s="135">
        <v>0</v>
      </c>
      <c r="H271" s="135">
        <v>0</v>
      </c>
      <c r="I271" s="134">
        <f>SUM(J271:K271)</f>
        <v>0</v>
      </c>
      <c r="J271" s="134">
        <v>0</v>
      </c>
      <c r="K271" s="134">
        <v>0</v>
      </c>
    </row>
    <row r="272" ht="21" customHeight="1" spans="1:11">
      <c r="A272" s="133">
        <v>220</v>
      </c>
      <c r="B272" s="86" t="s">
        <v>364</v>
      </c>
      <c r="C272" s="134">
        <f t="shared" si="98"/>
        <v>0</v>
      </c>
      <c r="D272" s="134">
        <f t="shared" si="99"/>
        <v>0</v>
      </c>
      <c r="E272" s="134">
        <f t="shared" ref="E272:K272" si="106">E273</f>
        <v>0</v>
      </c>
      <c r="F272" s="134">
        <f t="shared" si="106"/>
        <v>0</v>
      </c>
      <c r="G272" s="134">
        <f t="shared" si="106"/>
        <v>0</v>
      </c>
      <c r="H272" s="134">
        <f t="shared" si="106"/>
        <v>0</v>
      </c>
      <c r="I272" s="134">
        <f t="shared" si="106"/>
        <v>0</v>
      </c>
      <c r="J272" s="134">
        <f t="shared" si="106"/>
        <v>0</v>
      </c>
      <c r="K272" s="134">
        <f t="shared" si="106"/>
        <v>0</v>
      </c>
    </row>
    <row r="273" ht="21" customHeight="1" spans="1:11">
      <c r="A273" s="85">
        <v>22001</v>
      </c>
      <c r="B273" s="86" t="s">
        <v>365</v>
      </c>
      <c r="C273" s="134">
        <f t="shared" si="98"/>
        <v>0</v>
      </c>
      <c r="D273" s="134">
        <f t="shared" si="99"/>
        <v>0</v>
      </c>
      <c r="E273" s="134">
        <f t="shared" ref="E273:K273" si="107">E274</f>
        <v>0</v>
      </c>
      <c r="F273" s="134">
        <f t="shared" si="107"/>
        <v>0</v>
      </c>
      <c r="G273" s="134">
        <f t="shared" si="107"/>
        <v>0</v>
      </c>
      <c r="H273" s="134">
        <f t="shared" si="107"/>
        <v>0</v>
      </c>
      <c r="I273" s="134">
        <f t="shared" si="107"/>
        <v>0</v>
      </c>
      <c r="J273" s="134">
        <f t="shared" si="107"/>
        <v>0</v>
      </c>
      <c r="K273" s="134">
        <f t="shared" si="107"/>
        <v>0</v>
      </c>
    </row>
    <row r="274" ht="21" customHeight="1" spans="1:11">
      <c r="A274" s="85">
        <v>2200111</v>
      </c>
      <c r="B274" s="86" t="s">
        <v>366</v>
      </c>
      <c r="C274" s="134">
        <f t="shared" si="98"/>
        <v>0</v>
      </c>
      <c r="D274" s="134">
        <f t="shared" si="99"/>
        <v>0</v>
      </c>
      <c r="E274" s="135">
        <v>0</v>
      </c>
      <c r="F274" s="135">
        <v>0</v>
      </c>
      <c r="G274" s="135">
        <v>0</v>
      </c>
      <c r="H274" s="135">
        <v>0</v>
      </c>
      <c r="I274" s="134">
        <f>SUM(J274:K274)</f>
        <v>0</v>
      </c>
      <c r="J274" s="134">
        <v>0</v>
      </c>
      <c r="K274" s="134">
        <v>0</v>
      </c>
    </row>
    <row r="275" ht="21" customHeight="1" spans="1:11">
      <c r="A275" s="133">
        <v>221</v>
      </c>
      <c r="B275" s="86" t="s">
        <v>367</v>
      </c>
      <c r="C275" s="134">
        <f t="shared" si="98"/>
        <v>969848.88</v>
      </c>
      <c r="D275" s="134">
        <f t="shared" si="99"/>
        <v>969848.88</v>
      </c>
      <c r="E275" s="134">
        <f t="shared" ref="E275:K275" si="108">E276+E283</f>
        <v>969848.88</v>
      </c>
      <c r="F275" s="134">
        <f t="shared" si="108"/>
        <v>0</v>
      </c>
      <c r="G275" s="134">
        <f t="shared" si="108"/>
        <v>0</v>
      </c>
      <c r="H275" s="134">
        <f t="shared" si="108"/>
        <v>0</v>
      </c>
      <c r="I275" s="134">
        <f t="shared" si="108"/>
        <v>0</v>
      </c>
      <c r="J275" s="134">
        <f t="shared" si="108"/>
        <v>0</v>
      </c>
      <c r="K275" s="134">
        <f t="shared" si="108"/>
        <v>0</v>
      </c>
    </row>
    <row r="276" ht="21" customHeight="1" spans="1:11">
      <c r="A276" s="85">
        <v>22101</v>
      </c>
      <c r="B276" s="86" t="s">
        <v>368</v>
      </c>
      <c r="C276" s="134">
        <f t="shared" si="98"/>
        <v>0</v>
      </c>
      <c r="D276" s="134">
        <f t="shared" si="99"/>
        <v>0</v>
      </c>
      <c r="E276" s="134">
        <f t="shared" ref="E276:K276" si="109">SUM(E277:E282)</f>
        <v>0</v>
      </c>
      <c r="F276" s="134">
        <f t="shared" si="109"/>
        <v>0</v>
      </c>
      <c r="G276" s="134">
        <f t="shared" si="109"/>
        <v>0</v>
      </c>
      <c r="H276" s="134">
        <f t="shared" si="109"/>
        <v>0</v>
      </c>
      <c r="I276" s="134">
        <f t="shared" si="109"/>
        <v>0</v>
      </c>
      <c r="J276" s="134">
        <f t="shared" si="109"/>
        <v>0</v>
      </c>
      <c r="K276" s="134">
        <f t="shared" si="109"/>
        <v>0</v>
      </c>
    </row>
    <row r="277" ht="21" customHeight="1" spans="1:11">
      <c r="A277" s="85">
        <v>2210101</v>
      </c>
      <c r="B277" s="86" t="s">
        <v>369</v>
      </c>
      <c r="C277" s="134">
        <f t="shared" si="98"/>
        <v>0</v>
      </c>
      <c r="D277" s="134">
        <f t="shared" si="99"/>
        <v>0</v>
      </c>
      <c r="E277" s="135">
        <v>0</v>
      </c>
      <c r="F277" s="135">
        <v>0</v>
      </c>
      <c r="G277" s="135">
        <v>0</v>
      </c>
      <c r="H277" s="135">
        <v>0</v>
      </c>
      <c r="I277" s="134">
        <f t="shared" ref="I277:I282" si="110">SUM(J277:K277)</f>
        <v>0</v>
      </c>
      <c r="J277" s="134">
        <v>0</v>
      </c>
      <c r="K277" s="134">
        <v>0</v>
      </c>
    </row>
    <row r="278" ht="21" customHeight="1" spans="1:11">
      <c r="A278" s="85">
        <v>2210102</v>
      </c>
      <c r="B278" s="86" t="s">
        <v>370</v>
      </c>
      <c r="C278" s="158">
        <f t="shared" si="98"/>
        <v>0</v>
      </c>
      <c r="D278" s="158">
        <f t="shared" si="99"/>
        <v>0</v>
      </c>
      <c r="E278" s="159">
        <v>0</v>
      </c>
      <c r="F278" s="159">
        <v>0</v>
      </c>
      <c r="G278" s="159">
        <v>0</v>
      </c>
      <c r="H278" s="159">
        <v>0</v>
      </c>
      <c r="I278" s="158">
        <f t="shared" si="110"/>
        <v>0</v>
      </c>
      <c r="J278" s="158">
        <v>0</v>
      </c>
      <c r="K278" s="158">
        <v>0</v>
      </c>
    </row>
    <row r="279" ht="21" customHeight="1" spans="1:11">
      <c r="A279" s="85">
        <v>2210103</v>
      </c>
      <c r="B279" s="86" t="s">
        <v>371</v>
      </c>
      <c r="C279" s="158">
        <f t="shared" si="98"/>
        <v>0</v>
      </c>
      <c r="D279" s="158">
        <f t="shared" si="99"/>
        <v>0</v>
      </c>
      <c r="E279" s="159">
        <v>0</v>
      </c>
      <c r="F279" s="159">
        <v>0</v>
      </c>
      <c r="G279" s="159">
        <v>0</v>
      </c>
      <c r="H279" s="159">
        <v>0</v>
      </c>
      <c r="I279" s="158">
        <f t="shared" si="110"/>
        <v>0</v>
      </c>
      <c r="J279" s="158">
        <v>0</v>
      </c>
      <c r="K279" s="158">
        <v>0</v>
      </c>
    </row>
    <row r="280" ht="21" customHeight="1" spans="1:11">
      <c r="A280" s="85">
        <v>2210105</v>
      </c>
      <c r="B280" s="86" t="s">
        <v>372</v>
      </c>
      <c r="C280" s="158">
        <f t="shared" si="98"/>
        <v>0</v>
      </c>
      <c r="D280" s="158">
        <f t="shared" si="99"/>
        <v>0</v>
      </c>
      <c r="E280" s="159">
        <v>0</v>
      </c>
      <c r="F280" s="159">
        <v>0</v>
      </c>
      <c r="G280" s="159">
        <v>0</v>
      </c>
      <c r="H280" s="159">
        <v>0</v>
      </c>
      <c r="I280" s="158">
        <f t="shared" si="110"/>
        <v>0</v>
      </c>
      <c r="J280" s="158">
        <v>0</v>
      </c>
      <c r="K280" s="158">
        <v>0</v>
      </c>
    </row>
    <row r="281" ht="21" customHeight="1" spans="1:11">
      <c r="A281" s="85">
        <v>2210106</v>
      </c>
      <c r="B281" s="86" t="s">
        <v>373</v>
      </c>
      <c r="C281" s="158">
        <f t="shared" si="98"/>
        <v>0</v>
      </c>
      <c r="D281" s="158">
        <f t="shared" si="99"/>
        <v>0</v>
      </c>
      <c r="E281" s="159">
        <v>0</v>
      </c>
      <c r="F281" s="159">
        <v>0</v>
      </c>
      <c r="G281" s="159">
        <v>0</v>
      </c>
      <c r="H281" s="159">
        <v>0</v>
      </c>
      <c r="I281" s="158">
        <f t="shared" si="110"/>
        <v>0</v>
      </c>
      <c r="J281" s="158">
        <v>0</v>
      </c>
      <c r="K281" s="158">
        <v>0</v>
      </c>
    </row>
    <row r="282" ht="21" customHeight="1" spans="1:11">
      <c r="A282" s="85">
        <v>2210199</v>
      </c>
      <c r="B282" s="86" t="s">
        <v>374</v>
      </c>
      <c r="C282" s="158">
        <f t="shared" si="98"/>
        <v>0</v>
      </c>
      <c r="D282" s="158">
        <f t="shared" si="99"/>
        <v>0</v>
      </c>
      <c r="E282" s="159">
        <v>0</v>
      </c>
      <c r="F282" s="159">
        <v>0</v>
      </c>
      <c r="G282" s="159">
        <v>0</v>
      </c>
      <c r="H282" s="159">
        <v>0</v>
      </c>
      <c r="I282" s="158">
        <f t="shared" si="110"/>
        <v>0</v>
      </c>
      <c r="J282" s="158">
        <v>0</v>
      </c>
      <c r="K282" s="158">
        <v>0</v>
      </c>
    </row>
    <row r="283" ht="21" customHeight="1" spans="1:11">
      <c r="A283" s="85">
        <v>22102</v>
      </c>
      <c r="B283" s="86" t="s">
        <v>375</v>
      </c>
      <c r="C283" s="160">
        <f t="shared" si="98"/>
        <v>969848.88</v>
      </c>
      <c r="D283" s="160">
        <f t="shared" si="99"/>
        <v>969848.88</v>
      </c>
      <c r="E283" s="160">
        <f t="shared" ref="E283:K283" si="111">E284</f>
        <v>969848.88</v>
      </c>
      <c r="F283" s="158">
        <f t="shared" si="111"/>
        <v>0</v>
      </c>
      <c r="G283" s="158">
        <f t="shared" si="111"/>
        <v>0</v>
      </c>
      <c r="H283" s="158">
        <f t="shared" si="111"/>
        <v>0</v>
      </c>
      <c r="I283" s="158">
        <f t="shared" si="111"/>
        <v>0</v>
      </c>
      <c r="J283" s="158">
        <f t="shared" si="111"/>
        <v>0</v>
      </c>
      <c r="K283" s="158">
        <f t="shared" si="111"/>
        <v>0</v>
      </c>
    </row>
    <row r="284" ht="21" customHeight="1" spans="1:11">
      <c r="A284" s="85">
        <v>2210201</v>
      </c>
      <c r="B284" s="86" t="s">
        <v>376</v>
      </c>
      <c r="C284" s="160">
        <f t="shared" si="98"/>
        <v>969848.88</v>
      </c>
      <c r="D284" s="160">
        <f t="shared" si="99"/>
        <v>969848.88</v>
      </c>
      <c r="E284" s="160">
        <v>969848.88</v>
      </c>
      <c r="F284" s="158">
        <v>0</v>
      </c>
      <c r="G284" s="158">
        <v>0</v>
      </c>
      <c r="H284" s="158">
        <v>0</v>
      </c>
      <c r="I284" s="158">
        <f>SUM(J284:K284)</f>
        <v>0</v>
      </c>
      <c r="J284" s="158">
        <v>0</v>
      </c>
      <c r="K284" s="158">
        <v>0</v>
      </c>
    </row>
    <row r="285" ht="21" customHeight="1" spans="1:11">
      <c r="A285" s="133">
        <v>222</v>
      </c>
      <c r="B285" s="86" t="s">
        <v>377</v>
      </c>
      <c r="C285" s="158">
        <f t="shared" si="98"/>
        <v>0</v>
      </c>
      <c r="D285" s="158">
        <f t="shared" si="99"/>
        <v>0</v>
      </c>
      <c r="E285" s="158">
        <f t="shared" ref="E285:K285" si="112">E286</f>
        <v>0</v>
      </c>
      <c r="F285" s="158">
        <f t="shared" si="112"/>
        <v>0</v>
      </c>
      <c r="G285" s="158">
        <f t="shared" si="112"/>
        <v>0</v>
      </c>
      <c r="H285" s="158">
        <f t="shared" si="112"/>
        <v>0</v>
      </c>
      <c r="I285" s="158">
        <f t="shared" si="112"/>
        <v>0</v>
      </c>
      <c r="J285" s="158">
        <f t="shared" si="112"/>
        <v>0</v>
      </c>
      <c r="K285" s="158">
        <f t="shared" si="112"/>
        <v>0</v>
      </c>
    </row>
    <row r="286" ht="21" customHeight="1" spans="1:11">
      <c r="A286" s="85">
        <v>22201</v>
      </c>
      <c r="B286" s="86" t="s">
        <v>378</v>
      </c>
      <c r="C286" s="158">
        <f t="shared" si="98"/>
        <v>0</v>
      </c>
      <c r="D286" s="158">
        <f t="shared" si="99"/>
        <v>0</v>
      </c>
      <c r="E286" s="158">
        <f t="shared" ref="E286:K286" si="113">E287+E288</f>
        <v>0</v>
      </c>
      <c r="F286" s="158">
        <f t="shared" si="113"/>
        <v>0</v>
      </c>
      <c r="G286" s="158">
        <f t="shared" si="113"/>
        <v>0</v>
      </c>
      <c r="H286" s="158">
        <f t="shared" si="113"/>
        <v>0</v>
      </c>
      <c r="I286" s="158">
        <f t="shared" si="113"/>
        <v>0</v>
      </c>
      <c r="J286" s="158">
        <f t="shared" si="113"/>
        <v>0</v>
      </c>
      <c r="K286" s="158">
        <f t="shared" si="113"/>
        <v>0</v>
      </c>
    </row>
    <row r="287" ht="21" customHeight="1" spans="1:11">
      <c r="A287" s="85">
        <v>2220115</v>
      </c>
      <c r="B287" s="86" t="s">
        <v>379</v>
      </c>
      <c r="C287" s="158">
        <f t="shared" si="98"/>
        <v>0</v>
      </c>
      <c r="D287" s="158">
        <f t="shared" si="99"/>
        <v>0</v>
      </c>
      <c r="E287" s="159">
        <v>0</v>
      </c>
      <c r="F287" s="159">
        <v>0</v>
      </c>
      <c r="G287" s="159">
        <v>0</v>
      </c>
      <c r="H287" s="159">
        <v>0</v>
      </c>
      <c r="I287" s="158">
        <f>SUM(J287:K287)</f>
        <v>0</v>
      </c>
      <c r="J287" s="158">
        <v>0</v>
      </c>
      <c r="K287" s="158">
        <v>0</v>
      </c>
    </row>
    <row r="288" ht="21" customHeight="1" spans="1:11">
      <c r="A288" s="99">
        <v>2220199</v>
      </c>
      <c r="B288" s="89" t="s">
        <v>380</v>
      </c>
      <c r="C288" s="161">
        <f t="shared" si="98"/>
        <v>0</v>
      </c>
      <c r="D288" s="161">
        <f t="shared" si="99"/>
        <v>0</v>
      </c>
      <c r="E288" s="162">
        <v>0</v>
      </c>
      <c r="F288" s="162">
        <v>0</v>
      </c>
      <c r="G288" s="162">
        <v>0</v>
      </c>
      <c r="H288" s="162">
        <v>0</v>
      </c>
      <c r="I288" s="161">
        <f>SUM(J288:K288)</f>
        <v>0</v>
      </c>
      <c r="J288" s="161">
        <v>0</v>
      </c>
      <c r="K288" s="161">
        <v>0</v>
      </c>
    </row>
    <row r="289" ht="21" customHeight="1" spans="1:11">
      <c r="A289" s="153">
        <v>224</v>
      </c>
      <c r="B289" s="163" t="s">
        <v>381</v>
      </c>
      <c r="C289" s="154">
        <f t="shared" si="98"/>
        <v>0</v>
      </c>
      <c r="D289" s="154">
        <f t="shared" si="99"/>
        <v>0</v>
      </c>
      <c r="E289" s="154">
        <f t="shared" ref="E289:K289" si="114">E290</f>
        <v>0</v>
      </c>
      <c r="F289" s="154">
        <f t="shared" si="114"/>
        <v>0</v>
      </c>
      <c r="G289" s="154">
        <f t="shared" si="114"/>
        <v>0</v>
      </c>
      <c r="H289" s="154">
        <f t="shared" si="114"/>
        <v>0</v>
      </c>
      <c r="I289" s="154">
        <f t="shared" si="114"/>
        <v>0</v>
      </c>
      <c r="J289" s="154">
        <f t="shared" si="114"/>
        <v>0</v>
      </c>
      <c r="K289" s="154">
        <f t="shared" si="114"/>
        <v>0</v>
      </c>
    </row>
    <row r="290" ht="21" customHeight="1" spans="1:11">
      <c r="A290" s="153">
        <v>22401</v>
      </c>
      <c r="B290" s="163" t="s">
        <v>382</v>
      </c>
      <c r="C290" s="154">
        <f t="shared" si="98"/>
        <v>0</v>
      </c>
      <c r="D290" s="154">
        <f t="shared" si="99"/>
        <v>0</v>
      </c>
      <c r="E290" s="154">
        <f t="shared" ref="E290:K290" si="115">E291+E292</f>
        <v>0</v>
      </c>
      <c r="F290" s="154">
        <f t="shared" si="115"/>
        <v>0</v>
      </c>
      <c r="G290" s="154">
        <f t="shared" si="115"/>
        <v>0</v>
      </c>
      <c r="H290" s="154">
        <f t="shared" si="115"/>
        <v>0</v>
      </c>
      <c r="I290" s="154">
        <f t="shared" si="115"/>
        <v>0</v>
      </c>
      <c r="J290" s="154">
        <f t="shared" si="115"/>
        <v>0</v>
      </c>
      <c r="K290" s="154">
        <f t="shared" si="115"/>
        <v>0</v>
      </c>
    </row>
    <row r="291" ht="21" customHeight="1" spans="1:11">
      <c r="A291" s="153">
        <v>2240101</v>
      </c>
      <c r="B291" s="163" t="s">
        <v>383</v>
      </c>
      <c r="C291" s="154">
        <f t="shared" si="98"/>
        <v>0</v>
      </c>
      <c r="D291" s="154">
        <f t="shared" si="99"/>
        <v>0</v>
      </c>
      <c r="E291" s="155">
        <v>0</v>
      </c>
      <c r="F291" s="155">
        <v>0</v>
      </c>
      <c r="G291" s="155">
        <v>0</v>
      </c>
      <c r="H291" s="155">
        <v>0</v>
      </c>
      <c r="I291" s="154">
        <f t="shared" ref="I291:I298" si="116">SUM(J291:K291)</f>
        <v>0</v>
      </c>
      <c r="J291" s="168">
        <v>0</v>
      </c>
      <c r="K291" s="168">
        <v>0</v>
      </c>
    </row>
    <row r="292" ht="21" customHeight="1" spans="1:11">
      <c r="A292" s="153">
        <v>2240102</v>
      </c>
      <c r="B292" s="164" t="s">
        <v>384</v>
      </c>
      <c r="C292" s="154">
        <f t="shared" si="98"/>
        <v>0</v>
      </c>
      <c r="D292" s="154">
        <f t="shared" si="99"/>
        <v>0</v>
      </c>
      <c r="E292" s="155">
        <v>0</v>
      </c>
      <c r="F292" s="155">
        <v>0</v>
      </c>
      <c r="G292" s="155">
        <v>0</v>
      </c>
      <c r="H292" s="155">
        <v>0</v>
      </c>
      <c r="I292" s="154">
        <f t="shared" si="116"/>
        <v>0</v>
      </c>
      <c r="J292" s="168">
        <v>0</v>
      </c>
      <c r="K292" s="168">
        <v>0</v>
      </c>
    </row>
    <row r="293" ht="21" customHeight="1" spans="1:11">
      <c r="A293" s="96">
        <v>231</v>
      </c>
      <c r="B293" s="97" t="s">
        <v>385</v>
      </c>
      <c r="C293" s="140">
        <f t="shared" si="98"/>
        <v>0</v>
      </c>
      <c r="D293" s="140">
        <f t="shared" si="99"/>
        <v>0</v>
      </c>
      <c r="E293" s="140">
        <f t="shared" ref="E293:H294" si="117">E294</f>
        <v>0</v>
      </c>
      <c r="F293" s="140">
        <f t="shared" si="117"/>
        <v>0</v>
      </c>
      <c r="G293" s="140">
        <f t="shared" si="117"/>
        <v>0</v>
      </c>
      <c r="H293" s="140">
        <f t="shared" si="117"/>
        <v>0</v>
      </c>
      <c r="I293" s="140">
        <f t="shared" si="116"/>
        <v>0</v>
      </c>
      <c r="J293" s="140">
        <f>J294</f>
        <v>0</v>
      </c>
      <c r="K293" s="140">
        <f>K294</f>
        <v>0</v>
      </c>
    </row>
    <row r="294" ht="21" customHeight="1" spans="1:11">
      <c r="A294" s="85">
        <v>23103</v>
      </c>
      <c r="B294" s="86" t="s">
        <v>386</v>
      </c>
      <c r="C294" s="134">
        <f t="shared" si="98"/>
        <v>0</v>
      </c>
      <c r="D294" s="134">
        <f t="shared" si="99"/>
        <v>0</v>
      </c>
      <c r="E294" s="134">
        <f t="shared" si="117"/>
        <v>0</v>
      </c>
      <c r="F294" s="134">
        <f t="shared" si="117"/>
        <v>0</v>
      </c>
      <c r="G294" s="134">
        <f t="shared" si="117"/>
        <v>0</v>
      </c>
      <c r="H294" s="134">
        <f t="shared" si="117"/>
        <v>0</v>
      </c>
      <c r="I294" s="134">
        <f t="shared" si="116"/>
        <v>0</v>
      </c>
      <c r="J294" s="134">
        <f>J295</f>
        <v>0</v>
      </c>
      <c r="K294" s="134">
        <f>K295</f>
        <v>0</v>
      </c>
    </row>
    <row r="295" ht="21" customHeight="1" spans="1:11">
      <c r="A295" s="85">
        <v>2310399</v>
      </c>
      <c r="B295" s="86" t="s">
        <v>387</v>
      </c>
      <c r="C295" s="134">
        <f t="shared" si="98"/>
        <v>0</v>
      </c>
      <c r="D295" s="134">
        <f t="shared" si="99"/>
        <v>0</v>
      </c>
      <c r="E295" s="135">
        <v>0</v>
      </c>
      <c r="F295" s="135">
        <v>0</v>
      </c>
      <c r="G295" s="135">
        <v>0</v>
      </c>
      <c r="H295" s="135">
        <v>0</v>
      </c>
      <c r="I295" s="134">
        <f t="shared" si="116"/>
        <v>0</v>
      </c>
      <c r="J295" s="134">
        <v>0</v>
      </c>
      <c r="K295" s="134">
        <v>0</v>
      </c>
    </row>
    <row r="296" ht="21" customHeight="1" spans="1:11">
      <c r="A296" s="85">
        <v>232</v>
      </c>
      <c r="B296" s="86" t="s">
        <v>388</v>
      </c>
      <c r="C296" s="134">
        <f t="shared" si="98"/>
        <v>0</v>
      </c>
      <c r="D296" s="134">
        <f t="shared" si="99"/>
        <v>0</v>
      </c>
      <c r="E296" s="134">
        <f t="shared" ref="E296:H297" si="118">E297</f>
        <v>0</v>
      </c>
      <c r="F296" s="134">
        <f t="shared" si="118"/>
        <v>0</v>
      </c>
      <c r="G296" s="134">
        <f t="shared" si="118"/>
        <v>0</v>
      </c>
      <c r="H296" s="134">
        <f t="shared" si="118"/>
        <v>0</v>
      </c>
      <c r="I296" s="134">
        <f t="shared" si="116"/>
        <v>0</v>
      </c>
      <c r="J296" s="134">
        <f>J297</f>
        <v>0</v>
      </c>
      <c r="K296" s="134">
        <f>K297</f>
        <v>0</v>
      </c>
    </row>
    <row r="297" ht="21" customHeight="1" spans="1:11">
      <c r="A297" s="85">
        <v>23203</v>
      </c>
      <c r="B297" s="86" t="s">
        <v>389</v>
      </c>
      <c r="C297" s="134">
        <f t="shared" si="98"/>
        <v>0</v>
      </c>
      <c r="D297" s="134">
        <f t="shared" si="99"/>
        <v>0</v>
      </c>
      <c r="E297" s="134">
        <f t="shared" si="118"/>
        <v>0</v>
      </c>
      <c r="F297" s="134">
        <f t="shared" si="118"/>
        <v>0</v>
      </c>
      <c r="G297" s="134">
        <f t="shared" si="118"/>
        <v>0</v>
      </c>
      <c r="H297" s="134">
        <f t="shared" si="118"/>
        <v>0</v>
      </c>
      <c r="I297" s="134">
        <f t="shared" si="116"/>
        <v>0</v>
      </c>
      <c r="J297" s="134">
        <f>J298</f>
        <v>0</v>
      </c>
      <c r="K297" s="134">
        <f>K298</f>
        <v>0</v>
      </c>
    </row>
    <row r="298" ht="21" customHeight="1" spans="1:11">
      <c r="A298" s="85">
        <v>2320304</v>
      </c>
      <c r="B298" s="86" t="s">
        <v>390</v>
      </c>
      <c r="C298" s="134">
        <f t="shared" si="98"/>
        <v>0</v>
      </c>
      <c r="D298" s="134">
        <f t="shared" si="99"/>
        <v>0</v>
      </c>
      <c r="E298" s="135">
        <v>0</v>
      </c>
      <c r="F298" s="135">
        <v>0</v>
      </c>
      <c r="G298" s="135">
        <v>0</v>
      </c>
      <c r="H298" s="135">
        <v>0</v>
      </c>
      <c r="I298" s="134">
        <f t="shared" si="116"/>
        <v>0</v>
      </c>
      <c r="J298" s="134">
        <v>0</v>
      </c>
      <c r="K298" s="134">
        <v>0</v>
      </c>
    </row>
    <row r="299" ht="21" customHeight="1" spans="1:11">
      <c r="A299" s="85"/>
      <c r="B299" s="86" t="s">
        <v>391</v>
      </c>
      <c r="C299" s="160">
        <f t="shared" si="98"/>
        <v>72357974.29</v>
      </c>
      <c r="D299" s="160">
        <f t="shared" ref="D299:K299" si="119">D5+D49+D55+D65+D81+D87+D97+D154+D176+D193+D213+D255+D262+D269+D272+D275+D285+D289+D293+D296</f>
        <v>23545974.29</v>
      </c>
      <c r="E299" s="160">
        <f t="shared" si="119"/>
        <v>19592132.29</v>
      </c>
      <c r="F299" s="160">
        <f t="shared" si="119"/>
        <v>3876482</v>
      </c>
      <c r="G299" s="160">
        <f t="shared" si="119"/>
        <v>27360</v>
      </c>
      <c r="H299" s="160">
        <f t="shared" si="119"/>
        <v>50000</v>
      </c>
      <c r="I299" s="160">
        <f t="shared" si="119"/>
        <v>48812000</v>
      </c>
      <c r="J299" s="160">
        <f t="shared" si="119"/>
        <v>48812000</v>
      </c>
      <c r="K299" s="158">
        <f t="shared" si="119"/>
        <v>0</v>
      </c>
    </row>
    <row r="300" ht="22.5" customHeight="1" spans="1:11">
      <c r="A300" s="165" t="s">
        <v>392</v>
      </c>
      <c r="B300" s="68"/>
      <c r="C300" s="166"/>
      <c r="D300" s="166"/>
      <c r="E300" s="166"/>
      <c r="F300" s="166"/>
      <c r="G300" s="166"/>
      <c r="H300" s="166"/>
      <c r="I300" s="166"/>
      <c r="J300" s="166"/>
      <c r="K300" s="166"/>
    </row>
    <row r="302" customHeight="1" spans="5:5">
      <c r="E302" s="167"/>
    </row>
    <row r="303" customHeight="1" spans="5:5">
      <c r="E303" s="167"/>
    </row>
    <row r="304" customHeight="1" spans="5:5">
      <c r="E304" s="167"/>
    </row>
    <row r="305" customHeight="1" spans="5:5">
      <c r="E305" s="167"/>
    </row>
  </sheetData>
  <mergeCells count="7">
    <mergeCell ref="A1:K1"/>
    <mergeCell ref="D3:H3"/>
    <mergeCell ref="I3:K3"/>
    <mergeCell ref="A300:B300"/>
    <mergeCell ref="A3:A4"/>
    <mergeCell ref="B3:B4"/>
    <mergeCell ref="C3:C4"/>
  </mergeCells>
  <pageMargins left="1.18110236220472" right="1.18110236220472" top="1.18110236220472" bottom="1.18110236220472" header="0.51181" footer="0.51181"/>
  <pageSetup paperSize="9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37"/>
  <sheetViews>
    <sheetView showZeros="0" zoomScaleSheetLayoutView="60" workbookViewId="0">
      <pane ySplit="5" topLeftCell="A34" activePane="bottomLeft" state="frozenSplit"/>
      <selection/>
      <selection pane="bottomLeft" activeCell="BL23" sqref="BL23"/>
    </sheetView>
  </sheetViews>
  <sheetFormatPr defaultColWidth="9.09523809523809" defaultRowHeight="14.25" customHeight="1"/>
  <cols>
    <col min="1" max="1" width="7.6" customWidth="1"/>
    <col min="2" max="2" width="31.6952380952381" customWidth="1"/>
    <col min="3" max="3" width="16.8952380952381" customWidth="1"/>
    <col min="4" max="4" width="16.2952380952381" customWidth="1"/>
    <col min="5" max="5" width="11.4" customWidth="1"/>
    <col min="6" max="8" width="12.8952380952381" customWidth="1"/>
    <col min="9" max="14" width="15.0952380952381" customWidth="1"/>
    <col min="15" max="16" width="10" customWidth="1"/>
    <col min="17" max="17" width="12.4" customWidth="1"/>
    <col min="18" max="18" width="16.8952380952381" customWidth="1"/>
    <col min="19" max="32" width="11.4" customWidth="1"/>
    <col min="33" max="40" width="12.8952380952381" customWidth="1"/>
    <col min="41" max="41" width="11.6952380952381" customWidth="1"/>
    <col min="42" max="43" width="17.2952380952381" customWidth="1"/>
    <col min="44" max="44" width="13.6952380952381" customWidth="1"/>
    <col min="45" max="45" width="18.2952380952381" customWidth="1"/>
    <col min="46" max="46" width="15.4" customWidth="1"/>
    <col min="47" max="55" width="11.4" customWidth="1"/>
    <col min="56" max="56" width="15.4" customWidth="1"/>
    <col min="57" max="57" width="19.6" customWidth="1"/>
    <col min="58" max="58" width="16.2952380952381" customWidth="1"/>
    <col min="59" max="60" width="11.4" customWidth="1"/>
    <col min="61" max="61" width="14.8952380952381" customWidth="1"/>
  </cols>
  <sheetData>
    <row r="1" ht="33" customHeight="1" spans="1:61">
      <c r="A1" s="70" t="s">
        <v>393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118"/>
      <c r="AU1" s="118"/>
      <c r="AV1" s="118"/>
      <c r="AW1" s="118"/>
      <c r="AX1" s="118"/>
      <c r="AY1" s="118"/>
      <c r="AZ1" s="118"/>
      <c r="BA1" s="118"/>
      <c r="BB1" s="120"/>
      <c r="BC1" s="120"/>
      <c r="BD1" s="120"/>
      <c r="BE1" s="121"/>
      <c r="BF1" s="70"/>
      <c r="BG1" s="70"/>
      <c r="BH1" s="70"/>
      <c r="BI1" s="70"/>
    </row>
    <row r="2" ht="21" customHeight="1" spans="1:61">
      <c r="A2" s="71" t="s">
        <v>1</v>
      </c>
      <c r="B2" s="72" t="s">
        <v>2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105"/>
      <c r="Q2" s="111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105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122"/>
      <c r="BF2" s="73"/>
      <c r="BG2" s="123" t="s">
        <v>3</v>
      </c>
      <c r="BH2" s="73"/>
      <c r="BI2" s="123" t="s">
        <v>394</v>
      </c>
    </row>
    <row r="3" ht="12.75" customHeight="1" spans="1:61">
      <c r="A3" s="74" t="s">
        <v>79</v>
      </c>
      <c r="B3" s="75" t="s">
        <v>395</v>
      </c>
      <c r="C3" s="76" t="s">
        <v>396</v>
      </c>
      <c r="D3" s="76" t="s">
        <v>91</v>
      </c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112" t="s">
        <v>92</v>
      </c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13"/>
      <c r="AH3" s="113"/>
      <c r="AI3" s="113"/>
      <c r="AJ3" s="113"/>
      <c r="AK3" s="113"/>
      <c r="AL3" s="113"/>
      <c r="AM3" s="113"/>
      <c r="AN3" s="113"/>
      <c r="AO3" s="113"/>
      <c r="AP3" s="113"/>
      <c r="AQ3" s="113"/>
      <c r="AR3" s="113"/>
      <c r="AS3" s="119"/>
      <c r="AT3" s="76" t="s">
        <v>93</v>
      </c>
      <c r="AU3" s="76"/>
      <c r="AV3" s="76"/>
      <c r="AW3" s="76"/>
      <c r="AX3" s="76"/>
      <c r="AY3" s="76"/>
      <c r="AZ3" s="76"/>
      <c r="BA3" s="76"/>
      <c r="BB3" s="76"/>
      <c r="BC3" s="76"/>
      <c r="BD3" s="76"/>
      <c r="BE3" s="76"/>
      <c r="BF3" s="76" t="s">
        <v>397</v>
      </c>
      <c r="BG3" s="76"/>
      <c r="BH3" s="76"/>
      <c r="BI3" s="76"/>
    </row>
    <row r="4" ht="12.75" customHeight="1" spans="1:61">
      <c r="A4" s="77"/>
      <c r="B4" s="78"/>
      <c r="C4" s="78"/>
      <c r="D4" s="79" t="s">
        <v>70</v>
      </c>
      <c r="E4" s="80" t="s">
        <v>398</v>
      </c>
      <c r="F4" s="81"/>
      <c r="G4" s="81"/>
      <c r="H4" s="82"/>
      <c r="I4" s="80" t="s">
        <v>399</v>
      </c>
      <c r="J4" s="81"/>
      <c r="K4" s="81"/>
      <c r="L4" s="81"/>
      <c r="M4" s="82"/>
      <c r="N4" s="15" t="s">
        <v>400</v>
      </c>
      <c r="O4" s="80" t="s">
        <v>401</v>
      </c>
      <c r="P4" s="81"/>
      <c r="Q4" s="82"/>
      <c r="R4" s="79" t="s">
        <v>70</v>
      </c>
      <c r="S4" s="80" t="s">
        <v>402</v>
      </c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2"/>
      <c r="AG4" s="15" t="s">
        <v>403</v>
      </c>
      <c r="AH4" s="15" t="s">
        <v>404</v>
      </c>
      <c r="AI4" s="115" t="s">
        <v>405</v>
      </c>
      <c r="AJ4" s="116"/>
      <c r="AK4" s="117"/>
      <c r="AL4" s="115" t="s">
        <v>406</v>
      </c>
      <c r="AM4" s="116"/>
      <c r="AN4" s="117"/>
      <c r="AO4" s="15" t="s">
        <v>407</v>
      </c>
      <c r="AP4" s="15" t="s">
        <v>408</v>
      </c>
      <c r="AQ4" s="15" t="s">
        <v>409</v>
      </c>
      <c r="AR4" s="15" t="s">
        <v>410</v>
      </c>
      <c r="AS4" s="15" t="s">
        <v>411</v>
      </c>
      <c r="AT4" s="79" t="s">
        <v>70</v>
      </c>
      <c r="AU4" s="80" t="s">
        <v>412</v>
      </c>
      <c r="AV4" s="81"/>
      <c r="AW4" s="82"/>
      <c r="AX4" s="80" t="s">
        <v>413</v>
      </c>
      <c r="AY4" s="81"/>
      <c r="AZ4" s="81"/>
      <c r="BA4" s="81"/>
      <c r="BB4" s="82"/>
      <c r="BC4" s="15" t="s">
        <v>414</v>
      </c>
      <c r="BD4" s="78" t="s">
        <v>415</v>
      </c>
      <c r="BE4" s="124" t="s">
        <v>416</v>
      </c>
      <c r="BF4" s="79" t="s">
        <v>70</v>
      </c>
      <c r="BG4" s="80" t="s">
        <v>417</v>
      </c>
      <c r="BH4" s="81"/>
      <c r="BI4" s="82"/>
    </row>
    <row r="5" ht="25.5" customHeight="1" spans="1:61">
      <c r="A5" s="83"/>
      <c r="B5" s="84"/>
      <c r="C5" s="84"/>
      <c r="D5" s="16"/>
      <c r="E5" s="15" t="s">
        <v>418</v>
      </c>
      <c r="F5" s="15" t="s">
        <v>419</v>
      </c>
      <c r="G5" s="15" t="s">
        <v>420</v>
      </c>
      <c r="H5" s="15" t="s">
        <v>421</v>
      </c>
      <c r="I5" s="15" t="s">
        <v>422</v>
      </c>
      <c r="J5" s="15" t="s">
        <v>423</v>
      </c>
      <c r="K5" s="15" t="s">
        <v>424</v>
      </c>
      <c r="L5" s="15" t="s">
        <v>425</v>
      </c>
      <c r="M5" s="15" t="s">
        <v>426</v>
      </c>
      <c r="N5" s="15" t="s">
        <v>400</v>
      </c>
      <c r="O5" s="15" t="s">
        <v>427</v>
      </c>
      <c r="P5" s="15" t="s">
        <v>428</v>
      </c>
      <c r="Q5" s="15" t="s">
        <v>401</v>
      </c>
      <c r="R5" s="16"/>
      <c r="S5" s="15" t="s">
        <v>429</v>
      </c>
      <c r="T5" s="15" t="s">
        <v>430</v>
      </c>
      <c r="U5" s="15" t="s">
        <v>431</v>
      </c>
      <c r="V5" s="15" t="s">
        <v>432</v>
      </c>
      <c r="W5" s="15" t="s">
        <v>433</v>
      </c>
      <c r="X5" s="15" t="s">
        <v>434</v>
      </c>
      <c r="Y5" s="15" t="s">
        <v>435</v>
      </c>
      <c r="Z5" s="15" t="s">
        <v>436</v>
      </c>
      <c r="AA5" s="15" t="s">
        <v>437</v>
      </c>
      <c r="AB5" s="15" t="s">
        <v>438</v>
      </c>
      <c r="AC5" s="15" t="s">
        <v>439</v>
      </c>
      <c r="AD5" s="15" t="s">
        <v>440</v>
      </c>
      <c r="AE5" s="15" t="s">
        <v>441</v>
      </c>
      <c r="AF5" s="15" t="s">
        <v>442</v>
      </c>
      <c r="AG5" s="15" t="s">
        <v>403</v>
      </c>
      <c r="AH5" s="15" t="s">
        <v>404</v>
      </c>
      <c r="AI5" s="15" t="s">
        <v>443</v>
      </c>
      <c r="AJ5" s="15" t="s">
        <v>444</v>
      </c>
      <c r="AK5" s="15" t="s">
        <v>445</v>
      </c>
      <c r="AL5" s="15" t="s">
        <v>446</v>
      </c>
      <c r="AM5" s="15" t="s">
        <v>447</v>
      </c>
      <c r="AN5" s="15" t="s">
        <v>448</v>
      </c>
      <c r="AO5" s="15" t="s">
        <v>407</v>
      </c>
      <c r="AP5" s="15" t="s">
        <v>408</v>
      </c>
      <c r="AQ5" s="15" t="s">
        <v>409</v>
      </c>
      <c r="AR5" s="15" t="s">
        <v>410</v>
      </c>
      <c r="AS5" s="15" t="s">
        <v>411</v>
      </c>
      <c r="AT5" s="16"/>
      <c r="AU5" s="15" t="s">
        <v>449</v>
      </c>
      <c r="AV5" s="15" t="s">
        <v>450</v>
      </c>
      <c r="AW5" s="15" t="s">
        <v>451</v>
      </c>
      <c r="AX5" s="15" t="s">
        <v>452</v>
      </c>
      <c r="AY5" s="15" t="s">
        <v>453</v>
      </c>
      <c r="AZ5" s="15" t="s">
        <v>454</v>
      </c>
      <c r="BA5" s="15" t="s">
        <v>455</v>
      </c>
      <c r="BB5" s="15" t="s">
        <v>456</v>
      </c>
      <c r="BC5" s="15" t="s">
        <v>414</v>
      </c>
      <c r="BD5" s="78" t="s">
        <v>415</v>
      </c>
      <c r="BE5" s="124" t="s">
        <v>416</v>
      </c>
      <c r="BF5" s="16"/>
      <c r="BG5" s="78" t="s">
        <v>457</v>
      </c>
      <c r="BH5" s="78" t="s">
        <v>458</v>
      </c>
      <c r="BI5" s="78" t="s">
        <v>459</v>
      </c>
    </row>
    <row r="6" ht="18.75" customHeight="1" spans="1:61">
      <c r="A6" s="85">
        <v>201</v>
      </c>
      <c r="B6" s="86" t="s">
        <v>97</v>
      </c>
      <c r="C6" s="87">
        <f t="shared" ref="C6:C37" si="0">D6+R6+AT6+BF6</f>
        <v>11827735</v>
      </c>
      <c r="D6" s="87">
        <f t="shared" ref="D6:D37" si="1">SUM(E6:Q6)</f>
        <v>8956233</v>
      </c>
      <c r="E6" s="87">
        <f t="shared" ref="E6:BI6" si="2">E7</f>
        <v>2381412</v>
      </c>
      <c r="F6" s="87">
        <f t="shared" si="2"/>
        <v>445920</v>
      </c>
      <c r="G6" s="87">
        <f t="shared" si="2"/>
        <v>3524357</v>
      </c>
      <c r="H6" s="87">
        <f t="shared" si="2"/>
        <v>1885344</v>
      </c>
      <c r="I6" s="87">
        <f t="shared" si="2"/>
        <v>0</v>
      </c>
      <c r="J6" s="87">
        <f t="shared" si="2"/>
        <v>0</v>
      </c>
      <c r="K6" s="87">
        <f t="shared" si="2"/>
        <v>0</v>
      </c>
      <c r="L6" s="87">
        <f t="shared" si="2"/>
        <v>0</v>
      </c>
      <c r="M6" s="87">
        <f t="shared" si="2"/>
        <v>0</v>
      </c>
      <c r="N6" s="87">
        <f t="shared" si="2"/>
        <v>0</v>
      </c>
      <c r="O6" s="87">
        <f t="shared" si="2"/>
        <v>700000</v>
      </c>
      <c r="P6" s="87">
        <f t="shared" si="2"/>
        <v>0</v>
      </c>
      <c r="Q6" s="87">
        <f t="shared" si="2"/>
        <v>19200</v>
      </c>
      <c r="R6" s="87">
        <f t="shared" si="2"/>
        <v>2815622</v>
      </c>
      <c r="S6" s="87">
        <f t="shared" si="2"/>
        <v>60000</v>
      </c>
      <c r="T6" s="87">
        <f t="shared" si="2"/>
        <v>35000</v>
      </c>
      <c r="U6" s="87">
        <f t="shared" si="2"/>
        <v>800</v>
      </c>
      <c r="V6" s="87">
        <f t="shared" si="2"/>
        <v>45000</v>
      </c>
      <c r="W6" s="87">
        <f t="shared" si="2"/>
        <v>299500</v>
      </c>
      <c r="X6" s="87">
        <f t="shared" si="2"/>
        <v>8000</v>
      </c>
      <c r="Y6" s="87">
        <f t="shared" si="2"/>
        <v>0</v>
      </c>
      <c r="Z6" s="87">
        <f t="shared" si="2"/>
        <v>0</v>
      </c>
      <c r="AA6" s="87">
        <f t="shared" si="2"/>
        <v>9000</v>
      </c>
      <c r="AB6" s="87">
        <f t="shared" si="2"/>
        <v>0</v>
      </c>
      <c r="AC6" s="87">
        <f t="shared" si="2"/>
        <v>194542</v>
      </c>
      <c r="AD6" s="87">
        <f t="shared" si="2"/>
        <v>0</v>
      </c>
      <c r="AE6" s="87">
        <f t="shared" si="2"/>
        <v>491280</v>
      </c>
      <c r="AF6" s="87">
        <f t="shared" si="2"/>
        <v>0</v>
      </c>
      <c r="AG6" s="87">
        <f t="shared" si="2"/>
        <v>80000</v>
      </c>
      <c r="AH6" s="87">
        <f t="shared" si="2"/>
        <v>0</v>
      </c>
      <c r="AI6" s="87">
        <f t="shared" si="2"/>
        <v>0</v>
      </c>
      <c r="AJ6" s="87">
        <f t="shared" si="2"/>
        <v>0</v>
      </c>
      <c r="AK6" s="87">
        <f t="shared" si="2"/>
        <v>0</v>
      </c>
      <c r="AL6" s="87">
        <f t="shared" si="2"/>
        <v>50000</v>
      </c>
      <c r="AM6" s="87">
        <f t="shared" si="2"/>
        <v>873000</v>
      </c>
      <c r="AN6" s="87">
        <f t="shared" si="2"/>
        <v>0</v>
      </c>
      <c r="AO6" s="87">
        <f t="shared" si="2"/>
        <v>76500</v>
      </c>
      <c r="AP6" s="87">
        <f t="shared" si="2"/>
        <v>0</v>
      </c>
      <c r="AQ6" s="87">
        <f t="shared" si="2"/>
        <v>0</v>
      </c>
      <c r="AR6" s="87">
        <f t="shared" si="2"/>
        <v>0</v>
      </c>
      <c r="AS6" s="87">
        <f t="shared" si="2"/>
        <v>593000</v>
      </c>
      <c r="AT6" s="87">
        <f t="shared" si="2"/>
        <v>5880</v>
      </c>
      <c r="AU6" s="87">
        <f t="shared" si="2"/>
        <v>0</v>
      </c>
      <c r="AV6" s="87">
        <f t="shared" si="2"/>
        <v>0</v>
      </c>
      <c r="AW6" s="87">
        <f t="shared" si="2"/>
        <v>0</v>
      </c>
      <c r="AX6" s="87">
        <f t="shared" si="2"/>
        <v>0</v>
      </c>
      <c r="AY6" s="87">
        <f t="shared" si="2"/>
        <v>0</v>
      </c>
      <c r="AZ6" s="87">
        <f t="shared" si="2"/>
        <v>0</v>
      </c>
      <c r="BA6" s="87">
        <f t="shared" si="2"/>
        <v>0</v>
      </c>
      <c r="BB6" s="87">
        <f t="shared" si="2"/>
        <v>5880</v>
      </c>
      <c r="BC6" s="87">
        <f t="shared" si="2"/>
        <v>0</v>
      </c>
      <c r="BD6" s="87">
        <f t="shared" si="2"/>
        <v>0</v>
      </c>
      <c r="BE6" s="87">
        <f t="shared" si="2"/>
        <v>0</v>
      </c>
      <c r="BF6" s="87">
        <f t="shared" si="2"/>
        <v>50000</v>
      </c>
      <c r="BG6" s="87">
        <f t="shared" si="2"/>
        <v>50000</v>
      </c>
      <c r="BH6" s="87">
        <f t="shared" si="2"/>
        <v>0</v>
      </c>
      <c r="BI6" s="87">
        <f t="shared" si="2"/>
        <v>0</v>
      </c>
    </row>
    <row r="7" ht="18.75" customHeight="1" spans="1:61">
      <c r="A7" s="85">
        <v>20103</v>
      </c>
      <c r="B7" s="86" t="s">
        <v>460</v>
      </c>
      <c r="C7" s="87">
        <f t="shared" si="0"/>
        <v>11827735</v>
      </c>
      <c r="D7" s="87">
        <f t="shared" si="1"/>
        <v>8956233</v>
      </c>
      <c r="E7" s="87">
        <f t="shared" ref="E7:BI7" si="3">E8+E9</f>
        <v>2381412</v>
      </c>
      <c r="F7" s="87">
        <f t="shared" si="3"/>
        <v>445920</v>
      </c>
      <c r="G7" s="87">
        <f t="shared" si="3"/>
        <v>3524357</v>
      </c>
      <c r="H7" s="87">
        <f t="shared" si="3"/>
        <v>1885344</v>
      </c>
      <c r="I7" s="87">
        <f t="shared" si="3"/>
        <v>0</v>
      </c>
      <c r="J7" s="87">
        <f t="shared" si="3"/>
        <v>0</v>
      </c>
      <c r="K7" s="87">
        <f t="shared" si="3"/>
        <v>0</v>
      </c>
      <c r="L7" s="87">
        <f t="shared" si="3"/>
        <v>0</v>
      </c>
      <c r="M7" s="87">
        <f t="shared" si="3"/>
        <v>0</v>
      </c>
      <c r="N7" s="87">
        <f t="shared" si="3"/>
        <v>0</v>
      </c>
      <c r="O7" s="87">
        <f t="shared" si="3"/>
        <v>700000</v>
      </c>
      <c r="P7" s="87">
        <f t="shared" si="3"/>
        <v>0</v>
      </c>
      <c r="Q7" s="87">
        <f t="shared" si="3"/>
        <v>19200</v>
      </c>
      <c r="R7" s="87">
        <f t="shared" si="3"/>
        <v>2815622</v>
      </c>
      <c r="S7" s="87">
        <f t="shared" si="3"/>
        <v>60000</v>
      </c>
      <c r="T7" s="87">
        <f t="shared" si="3"/>
        <v>35000</v>
      </c>
      <c r="U7" s="87">
        <f t="shared" si="3"/>
        <v>800</v>
      </c>
      <c r="V7" s="87">
        <f t="shared" si="3"/>
        <v>45000</v>
      </c>
      <c r="W7" s="87">
        <f t="shared" si="3"/>
        <v>299500</v>
      </c>
      <c r="X7" s="87">
        <f t="shared" si="3"/>
        <v>8000</v>
      </c>
      <c r="Y7" s="87">
        <f t="shared" si="3"/>
        <v>0</v>
      </c>
      <c r="Z7" s="87">
        <f t="shared" si="3"/>
        <v>0</v>
      </c>
      <c r="AA7" s="87">
        <f t="shared" si="3"/>
        <v>9000</v>
      </c>
      <c r="AB7" s="87">
        <f t="shared" si="3"/>
        <v>0</v>
      </c>
      <c r="AC7" s="87">
        <f t="shared" si="3"/>
        <v>194542</v>
      </c>
      <c r="AD7" s="87">
        <f t="shared" si="3"/>
        <v>0</v>
      </c>
      <c r="AE7" s="87">
        <f t="shared" si="3"/>
        <v>491280</v>
      </c>
      <c r="AF7" s="87">
        <f t="shared" si="3"/>
        <v>0</v>
      </c>
      <c r="AG7" s="87">
        <f t="shared" si="3"/>
        <v>80000</v>
      </c>
      <c r="AH7" s="87">
        <f t="shared" si="3"/>
        <v>0</v>
      </c>
      <c r="AI7" s="87">
        <f t="shared" si="3"/>
        <v>0</v>
      </c>
      <c r="AJ7" s="87">
        <f t="shared" si="3"/>
        <v>0</v>
      </c>
      <c r="AK7" s="87">
        <f t="shared" si="3"/>
        <v>0</v>
      </c>
      <c r="AL7" s="87">
        <f t="shared" si="3"/>
        <v>50000</v>
      </c>
      <c r="AM7" s="87">
        <f t="shared" si="3"/>
        <v>873000</v>
      </c>
      <c r="AN7" s="87">
        <f t="shared" si="3"/>
        <v>0</v>
      </c>
      <c r="AO7" s="87">
        <f t="shared" si="3"/>
        <v>76500</v>
      </c>
      <c r="AP7" s="87">
        <f t="shared" si="3"/>
        <v>0</v>
      </c>
      <c r="AQ7" s="87">
        <f t="shared" si="3"/>
        <v>0</v>
      </c>
      <c r="AR7" s="87">
        <f t="shared" si="3"/>
        <v>0</v>
      </c>
      <c r="AS7" s="87">
        <f t="shared" si="3"/>
        <v>593000</v>
      </c>
      <c r="AT7" s="87">
        <f t="shared" si="3"/>
        <v>5880</v>
      </c>
      <c r="AU7" s="87">
        <f t="shared" si="3"/>
        <v>0</v>
      </c>
      <c r="AV7" s="87">
        <f t="shared" si="3"/>
        <v>0</v>
      </c>
      <c r="AW7" s="87">
        <f t="shared" si="3"/>
        <v>0</v>
      </c>
      <c r="AX7" s="87">
        <f t="shared" si="3"/>
        <v>0</v>
      </c>
      <c r="AY7" s="87">
        <f t="shared" si="3"/>
        <v>0</v>
      </c>
      <c r="AZ7" s="87">
        <f t="shared" si="3"/>
        <v>0</v>
      </c>
      <c r="BA7" s="87">
        <f t="shared" si="3"/>
        <v>0</v>
      </c>
      <c r="BB7" s="87">
        <f t="shared" si="3"/>
        <v>5880</v>
      </c>
      <c r="BC7" s="87">
        <f t="shared" si="3"/>
        <v>0</v>
      </c>
      <c r="BD7" s="87">
        <f t="shared" si="3"/>
        <v>0</v>
      </c>
      <c r="BE7" s="87">
        <f t="shared" si="3"/>
        <v>0</v>
      </c>
      <c r="BF7" s="87">
        <f t="shared" si="3"/>
        <v>50000</v>
      </c>
      <c r="BG7" s="87">
        <f t="shared" si="3"/>
        <v>50000</v>
      </c>
      <c r="BH7" s="87">
        <f t="shared" si="3"/>
        <v>0</v>
      </c>
      <c r="BI7" s="87">
        <f t="shared" si="3"/>
        <v>0</v>
      </c>
    </row>
    <row r="8" ht="18.75" customHeight="1" spans="1:61">
      <c r="A8" s="85">
        <v>2010301</v>
      </c>
      <c r="B8" s="86" t="s">
        <v>107</v>
      </c>
      <c r="C8" s="87">
        <f t="shared" si="0"/>
        <v>11151099</v>
      </c>
      <c r="D8" s="87">
        <f t="shared" si="1"/>
        <v>8385157</v>
      </c>
      <c r="E8" s="87">
        <v>2206620</v>
      </c>
      <c r="F8" s="87">
        <v>418560</v>
      </c>
      <c r="G8" s="87">
        <v>3292857</v>
      </c>
      <c r="H8" s="87">
        <v>1749420</v>
      </c>
      <c r="I8" s="88">
        <v>0</v>
      </c>
      <c r="J8" s="87">
        <v>0</v>
      </c>
      <c r="K8" s="88">
        <v>0</v>
      </c>
      <c r="L8" s="88">
        <v>0</v>
      </c>
      <c r="M8" s="88">
        <v>0</v>
      </c>
      <c r="N8" s="88">
        <v>0</v>
      </c>
      <c r="O8" s="106">
        <v>700000</v>
      </c>
      <c r="P8" s="106">
        <v>0</v>
      </c>
      <c r="Q8" s="87">
        <v>17700</v>
      </c>
      <c r="R8" s="87">
        <f>SUM(S8:AS8)</f>
        <v>2710662</v>
      </c>
      <c r="S8" s="106">
        <v>32000</v>
      </c>
      <c r="T8" s="106">
        <v>22000</v>
      </c>
      <c r="U8" s="106">
        <v>800</v>
      </c>
      <c r="V8" s="106">
        <v>45000</v>
      </c>
      <c r="W8" s="106">
        <v>295000</v>
      </c>
      <c r="X8" s="106">
        <v>8000</v>
      </c>
      <c r="Y8" s="106">
        <v>0</v>
      </c>
      <c r="Z8" s="106">
        <v>0</v>
      </c>
      <c r="AA8" s="106">
        <v>9000</v>
      </c>
      <c r="AB8" s="106">
        <v>0</v>
      </c>
      <c r="AC8" s="106">
        <v>194542</v>
      </c>
      <c r="AD8" s="106">
        <v>0</v>
      </c>
      <c r="AE8" s="87">
        <v>457320</v>
      </c>
      <c r="AF8" s="106">
        <v>0</v>
      </c>
      <c r="AG8" s="106">
        <v>80000</v>
      </c>
      <c r="AH8" s="106">
        <v>0</v>
      </c>
      <c r="AI8" s="106">
        <v>0</v>
      </c>
      <c r="AJ8" s="106">
        <v>0</v>
      </c>
      <c r="AK8" s="106">
        <v>0</v>
      </c>
      <c r="AL8" s="106">
        <v>50000</v>
      </c>
      <c r="AM8" s="106">
        <v>860000</v>
      </c>
      <c r="AN8" s="106">
        <v>0</v>
      </c>
      <c r="AO8" s="106">
        <v>72000</v>
      </c>
      <c r="AP8" s="106">
        <v>0</v>
      </c>
      <c r="AQ8" s="106">
        <v>0</v>
      </c>
      <c r="AR8" s="106">
        <v>0</v>
      </c>
      <c r="AS8" s="106">
        <v>585000</v>
      </c>
      <c r="AT8" s="87">
        <f>SUM(AU8:BE8)</f>
        <v>5280</v>
      </c>
      <c r="AU8" s="87">
        <v>0</v>
      </c>
      <c r="AV8" s="87">
        <v>0</v>
      </c>
      <c r="AW8" s="106">
        <v>0</v>
      </c>
      <c r="AX8" s="106">
        <v>0</v>
      </c>
      <c r="AY8" s="87">
        <v>0</v>
      </c>
      <c r="AZ8" s="106">
        <v>0</v>
      </c>
      <c r="BA8" s="106">
        <v>0</v>
      </c>
      <c r="BB8" s="87">
        <v>5280</v>
      </c>
      <c r="BC8" s="106">
        <v>0</v>
      </c>
      <c r="BD8" s="106">
        <v>0</v>
      </c>
      <c r="BE8" s="87">
        <v>0</v>
      </c>
      <c r="BF8" s="87">
        <f>SUM(BG8:BI8)</f>
        <v>50000</v>
      </c>
      <c r="BG8" s="106">
        <v>50000</v>
      </c>
      <c r="BH8" s="106">
        <v>0</v>
      </c>
      <c r="BI8" s="106">
        <v>0</v>
      </c>
    </row>
    <row r="9" ht="18.75" customHeight="1" spans="1:61">
      <c r="A9" s="85">
        <v>2010306</v>
      </c>
      <c r="B9" s="86" t="s">
        <v>110</v>
      </c>
      <c r="C9" s="87">
        <f t="shared" si="0"/>
        <v>676636</v>
      </c>
      <c r="D9" s="87">
        <f t="shared" si="1"/>
        <v>571076</v>
      </c>
      <c r="E9" s="87">
        <v>174792</v>
      </c>
      <c r="F9" s="87">
        <v>27360</v>
      </c>
      <c r="G9" s="87">
        <v>231500</v>
      </c>
      <c r="H9" s="87">
        <v>135924</v>
      </c>
      <c r="I9" s="88">
        <v>0</v>
      </c>
      <c r="J9" s="87">
        <v>0</v>
      </c>
      <c r="K9" s="88">
        <v>0</v>
      </c>
      <c r="L9" s="88">
        <v>0</v>
      </c>
      <c r="M9" s="88">
        <v>0</v>
      </c>
      <c r="N9" s="88">
        <v>0</v>
      </c>
      <c r="O9" s="106">
        <v>0</v>
      </c>
      <c r="P9" s="106">
        <v>0</v>
      </c>
      <c r="Q9" s="87">
        <v>1500</v>
      </c>
      <c r="R9" s="87">
        <f>SUM(S9:AS9)</f>
        <v>104960</v>
      </c>
      <c r="S9" s="106">
        <v>28000</v>
      </c>
      <c r="T9" s="106">
        <v>13000</v>
      </c>
      <c r="U9" s="106">
        <v>0</v>
      </c>
      <c r="V9" s="106">
        <v>0</v>
      </c>
      <c r="W9" s="106">
        <v>4500</v>
      </c>
      <c r="X9" s="106">
        <v>0</v>
      </c>
      <c r="Y9" s="106">
        <v>0</v>
      </c>
      <c r="Z9" s="106">
        <v>0</v>
      </c>
      <c r="AA9" s="106">
        <v>0</v>
      </c>
      <c r="AB9" s="106">
        <v>0</v>
      </c>
      <c r="AC9" s="106">
        <v>0</v>
      </c>
      <c r="AD9" s="106">
        <v>0</v>
      </c>
      <c r="AE9" s="87">
        <v>33960</v>
      </c>
      <c r="AF9" s="106">
        <v>0</v>
      </c>
      <c r="AG9" s="106">
        <v>0</v>
      </c>
      <c r="AH9" s="106">
        <v>0</v>
      </c>
      <c r="AI9" s="106">
        <v>0</v>
      </c>
      <c r="AJ9" s="106">
        <v>0</v>
      </c>
      <c r="AK9" s="106">
        <v>0</v>
      </c>
      <c r="AL9" s="106">
        <v>0</v>
      </c>
      <c r="AM9" s="106">
        <v>13000</v>
      </c>
      <c r="AN9" s="106">
        <v>0</v>
      </c>
      <c r="AO9" s="106">
        <v>4500</v>
      </c>
      <c r="AP9" s="106">
        <v>0</v>
      </c>
      <c r="AQ9" s="106">
        <v>0</v>
      </c>
      <c r="AR9" s="106">
        <v>0</v>
      </c>
      <c r="AS9" s="106">
        <v>8000</v>
      </c>
      <c r="AT9" s="87">
        <f>SUM(AU9:BE9)</f>
        <v>600</v>
      </c>
      <c r="AU9" s="106">
        <v>0</v>
      </c>
      <c r="AV9" s="87">
        <v>0</v>
      </c>
      <c r="AW9" s="106">
        <v>0</v>
      </c>
      <c r="AX9" s="106">
        <v>0</v>
      </c>
      <c r="AY9" s="106">
        <v>0</v>
      </c>
      <c r="AZ9" s="106">
        <v>0</v>
      </c>
      <c r="BA9" s="106">
        <v>0</v>
      </c>
      <c r="BB9" s="87">
        <v>600</v>
      </c>
      <c r="BC9" s="106">
        <v>0</v>
      </c>
      <c r="BD9" s="106">
        <v>0</v>
      </c>
      <c r="BE9" s="87">
        <v>0</v>
      </c>
      <c r="BF9" s="87">
        <f>SUM(BG9:BI9)</f>
        <v>0</v>
      </c>
      <c r="BG9" s="106">
        <v>0</v>
      </c>
      <c r="BH9" s="106">
        <v>0</v>
      </c>
      <c r="BI9" s="106">
        <v>0</v>
      </c>
    </row>
    <row r="10" ht="18.75" customHeight="1" spans="1:61">
      <c r="A10" s="85">
        <v>204</v>
      </c>
      <c r="B10" s="86" t="s">
        <v>149</v>
      </c>
      <c r="C10" s="87">
        <f t="shared" si="0"/>
        <v>229461</v>
      </c>
      <c r="D10" s="87">
        <f t="shared" si="1"/>
        <v>168961</v>
      </c>
      <c r="E10" s="87">
        <f t="shared" ref="E10:BI10" si="4">E11</f>
        <v>66684</v>
      </c>
      <c r="F10" s="87">
        <f t="shared" si="4"/>
        <v>89520</v>
      </c>
      <c r="G10" s="87">
        <f t="shared" si="4"/>
        <v>5557</v>
      </c>
      <c r="H10" s="87">
        <f t="shared" si="4"/>
        <v>0</v>
      </c>
      <c r="I10" s="87">
        <f t="shared" si="4"/>
        <v>0</v>
      </c>
      <c r="J10" s="87">
        <f t="shared" si="4"/>
        <v>0</v>
      </c>
      <c r="K10" s="87">
        <f t="shared" si="4"/>
        <v>0</v>
      </c>
      <c r="L10" s="87">
        <f t="shared" si="4"/>
        <v>0</v>
      </c>
      <c r="M10" s="87">
        <f t="shared" si="4"/>
        <v>0</v>
      </c>
      <c r="N10" s="87">
        <f t="shared" si="4"/>
        <v>0</v>
      </c>
      <c r="O10" s="87">
        <f t="shared" si="4"/>
        <v>0</v>
      </c>
      <c r="P10" s="87">
        <f t="shared" si="4"/>
        <v>0</v>
      </c>
      <c r="Q10" s="87">
        <f t="shared" si="4"/>
        <v>7200</v>
      </c>
      <c r="R10" s="87">
        <f t="shared" si="4"/>
        <v>43460</v>
      </c>
      <c r="S10" s="87">
        <f t="shared" si="4"/>
        <v>2500</v>
      </c>
      <c r="T10" s="87">
        <f t="shared" si="4"/>
        <v>1500</v>
      </c>
      <c r="U10" s="87">
        <f t="shared" si="4"/>
        <v>0</v>
      </c>
      <c r="V10" s="87">
        <f t="shared" si="4"/>
        <v>0</v>
      </c>
      <c r="W10" s="87">
        <f t="shared" si="4"/>
        <v>0</v>
      </c>
      <c r="X10" s="87">
        <f t="shared" si="4"/>
        <v>0</v>
      </c>
      <c r="Y10" s="87">
        <f t="shared" si="4"/>
        <v>0</v>
      </c>
      <c r="Z10" s="87">
        <f t="shared" si="4"/>
        <v>0</v>
      </c>
      <c r="AA10" s="87">
        <f t="shared" si="4"/>
        <v>0</v>
      </c>
      <c r="AB10" s="87">
        <f t="shared" si="4"/>
        <v>0</v>
      </c>
      <c r="AC10" s="87">
        <f t="shared" si="4"/>
        <v>0</v>
      </c>
      <c r="AD10" s="87">
        <f t="shared" si="4"/>
        <v>0</v>
      </c>
      <c r="AE10" s="87">
        <f t="shared" si="4"/>
        <v>14160</v>
      </c>
      <c r="AF10" s="87">
        <f t="shared" si="4"/>
        <v>0</v>
      </c>
      <c r="AG10" s="87">
        <f t="shared" si="4"/>
        <v>0</v>
      </c>
      <c r="AH10" s="87">
        <f t="shared" si="4"/>
        <v>0</v>
      </c>
      <c r="AI10" s="87">
        <f t="shared" si="4"/>
        <v>0</v>
      </c>
      <c r="AJ10" s="87">
        <f t="shared" si="4"/>
        <v>0</v>
      </c>
      <c r="AK10" s="87">
        <f t="shared" si="4"/>
        <v>0</v>
      </c>
      <c r="AL10" s="87">
        <f t="shared" si="4"/>
        <v>0</v>
      </c>
      <c r="AM10" s="87">
        <f t="shared" si="4"/>
        <v>23000</v>
      </c>
      <c r="AN10" s="87">
        <f t="shared" si="4"/>
        <v>0</v>
      </c>
      <c r="AO10" s="87">
        <f t="shared" si="4"/>
        <v>800</v>
      </c>
      <c r="AP10" s="87">
        <f t="shared" si="4"/>
        <v>0</v>
      </c>
      <c r="AQ10" s="87">
        <f t="shared" si="4"/>
        <v>0</v>
      </c>
      <c r="AR10" s="87">
        <f t="shared" si="4"/>
        <v>0</v>
      </c>
      <c r="AS10" s="87">
        <f t="shared" si="4"/>
        <v>1500</v>
      </c>
      <c r="AT10" s="87">
        <f t="shared" si="4"/>
        <v>17040</v>
      </c>
      <c r="AU10" s="87">
        <f t="shared" si="4"/>
        <v>0</v>
      </c>
      <c r="AV10" s="87">
        <f t="shared" si="4"/>
        <v>0</v>
      </c>
      <c r="AW10" s="87">
        <f t="shared" si="4"/>
        <v>0</v>
      </c>
      <c r="AX10" s="87">
        <f t="shared" si="4"/>
        <v>0</v>
      </c>
      <c r="AY10" s="87">
        <f t="shared" si="4"/>
        <v>16800</v>
      </c>
      <c r="AZ10" s="87">
        <f t="shared" si="4"/>
        <v>0</v>
      </c>
      <c r="BA10" s="87">
        <f t="shared" si="4"/>
        <v>0</v>
      </c>
      <c r="BB10" s="87">
        <f t="shared" si="4"/>
        <v>240</v>
      </c>
      <c r="BC10" s="87">
        <f t="shared" si="4"/>
        <v>0</v>
      </c>
      <c r="BD10" s="87">
        <f t="shared" si="4"/>
        <v>0</v>
      </c>
      <c r="BE10" s="87">
        <f t="shared" si="4"/>
        <v>0</v>
      </c>
      <c r="BF10" s="87">
        <f t="shared" si="4"/>
        <v>0</v>
      </c>
      <c r="BG10" s="87">
        <f t="shared" si="4"/>
        <v>0</v>
      </c>
      <c r="BH10" s="87">
        <f t="shared" si="4"/>
        <v>0</v>
      </c>
      <c r="BI10" s="87">
        <f t="shared" si="4"/>
        <v>0</v>
      </c>
    </row>
    <row r="11" ht="18.75" customHeight="1" spans="1:61">
      <c r="A11" s="85">
        <v>20406</v>
      </c>
      <c r="B11" s="86" t="s">
        <v>461</v>
      </c>
      <c r="C11" s="87">
        <f t="shared" si="0"/>
        <v>229461</v>
      </c>
      <c r="D11" s="87">
        <f t="shared" si="1"/>
        <v>168961</v>
      </c>
      <c r="E11" s="87">
        <f t="shared" ref="E11:BI11" si="5">E12</f>
        <v>66684</v>
      </c>
      <c r="F11" s="87">
        <f t="shared" si="5"/>
        <v>89520</v>
      </c>
      <c r="G11" s="87">
        <f t="shared" si="5"/>
        <v>5557</v>
      </c>
      <c r="H11" s="87">
        <f t="shared" si="5"/>
        <v>0</v>
      </c>
      <c r="I11" s="87">
        <f t="shared" si="5"/>
        <v>0</v>
      </c>
      <c r="J11" s="87">
        <f t="shared" si="5"/>
        <v>0</v>
      </c>
      <c r="K11" s="87">
        <f t="shared" si="5"/>
        <v>0</v>
      </c>
      <c r="L11" s="87">
        <f t="shared" si="5"/>
        <v>0</v>
      </c>
      <c r="M11" s="87">
        <f t="shared" si="5"/>
        <v>0</v>
      </c>
      <c r="N11" s="87">
        <f t="shared" si="5"/>
        <v>0</v>
      </c>
      <c r="O11" s="87">
        <f t="shared" si="5"/>
        <v>0</v>
      </c>
      <c r="P11" s="87">
        <f t="shared" si="5"/>
        <v>0</v>
      </c>
      <c r="Q11" s="87">
        <f t="shared" si="5"/>
        <v>7200</v>
      </c>
      <c r="R11" s="87">
        <f t="shared" si="5"/>
        <v>43460</v>
      </c>
      <c r="S11" s="87">
        <f t="shared" si="5"/>
        <v>2500</v>
      </c>
      <c r="T11" s="87">
        <f t="shared" si="5"/>
        <v>1500</v>
      </c>
      <c r="U11" s="87">
        <f t="shared" si="5"/>
        <v>0</v>
      </c>
      <c r="V11" s="87">
        <f t="shared" si="5"/>
        <v>0</v>
      </c>
      <c r="W11" s="87">
        <f t="shared" si="5"/>
        <v>0</v>
      </c>
      <c r="X11" s="87">
        <f t="shared" si="5"/>
        <v>0</v>
      </c>
      <c r="Y11" s="87">
        <f t="shared" si="5"/>
        <v>0</v>
      </c>
      <c r="Z11" s="87">
        <f t="shared" si="5"/>
        <v>0</v>
      </c>
      <c r="AA11" s="87">
        <f t="shared" si="5"/>
        <v>0</v>
      </c>
      <c r="AB11" s="87">
        <f t="shared" si="5"/>
        <v>0</v>
      </c>
      <c r="AC11" s="87">
        <f t="shared" si="5"/>
        <v>0</v>
      </c>
      <c r="AD11" s="87">
        <f t="shared" si="5"/>
        <v>0</v>
      </c>
      <c r="AE11" s="87">
        <f t="shared" si="5"/>
        <v>14160</v>
      </c>
      <c r="AF11" s="87">
        <f t="shared" si="5"/>
        <v>0</v>
      </c>
      <c r="AG11" s="87">
        <f t="shared" si="5"/>
        <v>0</v>
      </c>
      <c r="AH11" s="87">
        <f t="shared" si="5"/>
        <v>0</v>
      </c>
      <c r="AI11" s="87">
        <f t="shared" si="5"/>
        <v>0</v>
      </c>
      <c r="AJ11" s="87">
        <f t="shared" si="5"/>
        <v>0</v>
      </c>
      <c r="AK11" s="87">
        <f t="shared" si="5"/>
        <v>0</v>
      </c>
      <c r="AL11" s="87">
        <f t="shared" si="5"/>
        <v>0</v>
      </c>
      <c r="AM11" s="87">
        <f t="shared" si="5"/>
        <v>23000</v>
      </c>
      <c r="AN11" s="87">
        <f t="shared" si="5"/>
        <v>0</v>
      </c>
      <c r="AO11" s="87">
        <f t="shared" si="5"/>
        <v>800</v>
      </c>
      <c r="AP11" s="87">
        <f t="shared" si="5"/>
        <v>0</v>
      </c>
      <c r="AQ11" s="87">
        <f t="shared" si="5"/>
        <v>0</v>
      </c>
      <c r="AR11" s="87">
        <f t="shared" si="5"/>
        <v>0</v>
      </c>
      <c r="AS11" s="87">
        <f t="shared" si="5"/>
        <v>1500</v>
      </c>
      <c r="AT11" s="87">
        <f t="shared" si="5"/>
        <v>17040</v>
      </c>
      <c r="AU11" s="87">
        <f t="shared" si="5"/>
        <v>0</v>
      </c>
      <c r="AV11" s="87">
        <f t="shared" si="5"/>
        <v>0</v>
      </c>
      <c r="AW11" s="87">
        <f t="shared" si="5"/>
        <v>0</v>
      </c>
      <c r="AX11" s="87">
        <f t="shared" si="5"/>
        <v>0</v>
      </c>
      <c r="AY11" s="87">
        <f t="shared" si="5"/>
        <v>16800</v>
      </c>
      <c r="AZ11" s="87">
        <f t="shared" si="5"/>
        <v>0</v>
      </c>
      <c r="BA11" s="87">
        <f t="shared" si="5"/>
        <v>0</v>
      </c>
      <c r="BB11" s="87">
        <f t="shared" si="5"/>
        <v>240</v>
      </c>
      <c r="BC11" s="87">
        <f t="shared" si="5"/>
        <v>0</v>
      </c>
      <c r="BD11" s="87">
        <f t="shared" si="5"/>
        <v>0</v>
      </c>
      <c r="BE11" s="87">
        <f t="shared" si="5"/>
        <v>0</v>
      </c>
      <c r="BF11" s="87">
        <f t="shared" si="5"/>
        <v>0</v>
      </c>
      <c r="BG11" s="87">
        <f t="shared" si="5"/>
        <v>0</v>
      </c>
      <c r="BH11" s="87">
        <f t="shared" si="5"/>
        <v>0</v>
      </c>
      <c r="BI11" s="87">
        <f t="shared" si="5"/>
        <v>0</v>
      </c>
    </row>
    <row r="12" ht="18.75" customHeight="1" spans="1:61">
      <c r="A12" s="85">
        <v>2040601</v>
      </c>
      <c r="B12" s="86" t="s">
        <v>156</v>
      </c>
      <c r="C12" s="87">
        <f t="shared" si="0"/>
        <v>229461</v>
      </c>
      <c r="D12" s="87">
        <f t="shared" si="1"/>
        <v>168961</v>
      </c>
      <c r="E12" s="87">
        <v>66684</v>
      </c>
      <c r="F12" s="87">
        <v>89520</v>
      </c>
      <c r="G12" s="87">
        <v>5557</v>
      </c>
      <c r="H12" s="87">
        <v>0</v>
      </c>
      <c r="I12" s="88">
        <v>0</v>
      </c>
      <c r="J12" s="87">
        <v>0</v>
      </c>
      <c r="K12" s="88">
        <v>0</v>
      </c>
      <c r="L12" s="88">
        <v>0</v>
      </c>
      <c r="M12" s="88">
        <v>0</v>
      </c>
      <c r="N12" s="88">
        <v>0</v>
      </c>
      <c r="O12" s="106">
        <v>0</v>
      </c>
      <c r="P12" s="106">
        <v>0</v>
      </c>
      <c r="Q12" s="87">
        <v>7200</v>
      </c>
      <c r="R12" s="87">
        <f>SUM(S12:AS12)</f>
        <v>43460</v>
      </c>
      <c r="S12" s="106">
        <v>2500</v>
      </c>
      <c r="T12" s="106">
        <v>1500</v>
      </c>
      <c r="U12" s="106">
        <v>0</v>
      </c>
      <c r="V12" s="106">
        <v>0</v>
      </c>
      <c r="W12" s="106">
        <v>0</v>
      </c>
      <c r="X12" s="106">
        <v>0</v>
      </c>
      <c r="Y12" s="106">
        <v>0</v>
      </c>
      <c r="Z12" s="106">
        <v>0</v>
      </c>
      <c r="AA12" s="106">
        <v>0</v>
      </c>
      <c r="AB12" s="106">
        <v>0</v>
      </c>
      <c r="AC12" s="106">
        <v>0</v>
      </c>
      <c r="AD12" s="106">
        <v>0</v>
      </c>
      <c r="AE12" s="87">
        <v>14160</v>
      </c>
      <c r="AF12" s="106">
        <v>0</v>
      </c>
      <c r="AG12" s="106">
        <v>0</v>
      </c>
      <c r="AH12" s="106">
        <v>0</v>
      </c>
      <c r="AI12" s="106">
        <v>0</v>
      </c>
      <c r="AJ12" s="106">
        <v>0</v>
      </c>
      <c r="AK12" s="106">
        <v>0</v>
      </c>
      <c r="AL12" s="106">
        <v>0</v>
      </c>
      <c r="AM12" s="106">
        <v>23000</v>
      </c>
      <c r="AN12" s="106">
        <v>0</v>
      </c>
      <c r="AO12" s="106">
        <v>800</v>
      </c>
      <c r="AP12" s="106">
        <v>0</v>
      </c>
      <c r="AQ12" s="106">
        <v>0</v>
      </c>
      <c r="AR12" s="106">
        <v>0</v>
      </c>
      <c r="AS12" s="106">
        <v>1500</v>
      </c>
      <c r="AT12" s="87">
        <f>SUM(AU12:BE12)</f>
        <v>17040</v>
      </c>
      <c r="AU12" s="106">
        <v>0</v>
      </c>
      <c r="AV12" s="87">
        <v>0</v>
      </c>
      <c r="AW12" s="106">
        <v>0</v>
      </c>
      <c r="AX12" s="106">
        <v>0</v>
      </c>
      <c r="AY12" s="106">
        <v>16800</v>
      </c>
      <c r="AZ12" s="106">
        <v>0</v>
      </c>
      <c r="BA12" s="106">
        <v>0</v>
      </c>
      <c r="BB12" s="87">
        <v>240</v>
      </c>
      <c r="BC12" s="106">
        <v>0</v>
      </c>
      <c r="BD12" s="106">
        <v>0</v>
      </c>
      <c r="BE12" s="87">
        <v>0</v>
      </c>
      <c r="BF12" s="87">
        <f>SUM(BG12:BI12)</f>
        <v>0</v>
      </c>
      <c r="BG12" s="106">
        <v>0</v>
      </c>
      <c r="BH12" s="106">
        <v>0</v>
      </c>
      <c r="BI12" s="106">
        <v>0</v>
      </c>
    </row>
    <row r="13" ht="18.75" customHeight="1" spans="1:61">
      <c r="A13" s="85">
        <v>208</v>
      </c>
      <c r="B13" s="86" t="s">
        <v>190</v>
      </c>
      <c r="C13" s="87">
        <f t="shared" si="0"/>
        <v>2860540.69</v>
      </c>
      <c r="D13" s="87">
        <f t="shared" si="1"/>
        <v>2670220.69</v>
      </c>
      <c r="E13" s="87">
        <f t="shared" ref="E13:BI13" si="6">E14+E16+E21</f>
        <v>312312</v>
      </c>
      <c r="F13" s="87">
        <f t="shared" si="6"/>
        <v>53280</v>
      </c>
      <c r="G13" s="87">
        <f t="shared" si="6"/>
        <v>324100</v>
      </c>
      <c r="H13" s="87">
        <f t="shared" si="6"/>
        <v>246552</v>
      </c>
      <c r="I13" s="87">
        <f t="shared" si="6"/>
        <v>1293131.84</v>
      </c>
      <c r="J13" s="87">
        <f t="shared" si="6"/>
        <v>293704.32</v>
      </c>
      <c r="K13" s="87">
        <f t="shared" si="6"/>
        <v>0</v>
      </c>
      <c r="L13" s="87">
        <f t="shared" si="6"/>
        <v>0</v>
      </c>
      <c r="M13" s="87">
        <f t="shared" si="6"/>
        <v>144440.53</v>
      </c>
      <c r="N13" s="87">
        <f t="shared" si="6"/>
        <v>0</v>
      </c>
      <c r="O13" s="87">
        <f t="shared" si="6"/>
        <v>0</v>
      </c>
      <c r="P13" s="87">
        <f t="shared" si="6"/>
        <v>0</v>
      </c>
      <c r="Q13" s="87">
        <f t="shared" si="6"/>
        <v>2700</v>
      </c>
      <c r="R13" s="87">
        <f t="shared" si="6"/>
        <v>189600</v>
      </c>
      <c r="S13" s="87">
        <f t="shared" si="6"/>
        <v>32000</v>
      </c>
      <c r="T13" s="87">
        <f t="shared" si="6"/>
        <v>23000</v>
      </c>
      <c r="U13" s="87">
        <f t="shared" si="6"/>
        <v>0</v>
      </c>
      <c r="V13" s="87">
        <f t="shared" si="6"/>
        <v>0</v>
      </c>
      <c r="W13" s="87">
        <f t="shared" si="6"/>
        <v>8000</v>
      </c>
      <c r="X13" s="87">
        <f t="shared" si="6"/>
        <v>0</v>
      </c>
      <c r="Y13" s="87">
        <f t="shared" si="6"/>
        <v>0</v>
      </c>
      <c r="Z13" s="87">
        <f t="shared" si="6"/>
        <v>0</v>
      </c>
      <c r="AA13" s="87">
        <f t="shared" si="6"/>
        <v>0</v>
      </c>
      <c r="AB13" s="87">
        <f t="shared" si="6"/>
        <v>0</v>
      </c>
      <c r="AC13" s="87">
        <f t="shared" si="6"/>
        <v>0</v>
      </c>
      <c r="AD13" s="87">
        <f t="shared" si="6"/>
        <v>0</v>
      </c>
      <c r="AE13" s="87">
        <f t="shared" si="6"/>
        <v>59400</v>
      </c>
      <c r="AF13" s="87">
        <f t="shared" si="6"/>
        <v>0</v>
      </c>
      <c r="AG13" s="87">
        <f t="shared" si="6"/>
        <v>7200</v>
      </c>
      <c r="AH13" s="87">
        <f t="shared" si="6"/>
        <v>0</v>
      </c>
      <c r="AI13" s="87">
        <f t="shared" si="6"/>
        <v>0</v>
      </c>
      <c r="AJ13" s="87">
        <f t="shared" si="6"/>
        <v>0</v>
      </c>
      <c r="AK13" s="87">
        <f t="shared" si="6"/>
        <v>0</v>
      </c>
      <c r="AL13" s="87">
        <f t="shared" si="6"/>
        <v>0</v>
      </c>
      <c r="AM13" s="87">
        <f t="shared" si="6"/>
        <v>25000</v>
      </c>
      <c r="AN13" s="87">
        <f t="shared" si="6"/>
        <v>0</v>
      </c>
      <c r="AO13" s="87">
        <f t="shared" si="6"/>
        <v>8000</v>
      </c>
      <c r="AP13" s="87">
        <f t="shared" si="6"/>
        <v>0</v>
      </c>
      <c r="AQ13" s="87">
        <f t="shared" si="6"/>
        <v>0</v>
      </c>
      <c r="AR13" s="87">
        <f t="shared" si="6"/>
        <v>0</v>
      </c>
      <c r="AS13" s="87">
        <f t="shared" si="6"/>
        <v>27000</v>
      </c>
      <c r="AT13" s="87">
        <f t="shared" si="6"/>
        <v>720</v>
      </c>
      <c r="AU13" s="87">
        <f t="shared" si="6"/>
        <v>0</v>
      </c>
      <c r="AV13" s="87">
        <f t="shared" si="6"/>
        <v>0</v>
      </c>
      <c r="AW13" s="87">
        <f t="shared" si="6"/>
        <v>0</v>
      </c>
      <c r="AX13" s="87">
        <f t="shared" si="6"/>
        <v>0</v>
      </c>
      <c r="AY13" s="87">
        <f t="shared" si="6"/>
        <v>0</v>
      </c>
      <c r="AZ13" s="87">
        <f t="shared" si="6"/>
        <v>0</v>
      </c>
      <c r="BA13" s="87">
        <f t="shared" si="6"/>
        <v>0</v>
      </c>
      <c r="BB13" s="87">
        <f t="shared" si="6"/>
        <v>720</v>
      </c>
      <c r="BC13" s="87">
        <f t="shared" si="6"/>
        <v>0</v>
      </c>
      <c r="BD13" s="87">
        <f t="shared" si="6"/>
        <v>0</v>
      </c>
      <c r="BE13" s="87">
        <f t="shared" si="6"/>
        <v>0</v>
      </c>
      <c r="BF13" s="87">
        <f t="shared" si="6"/>
        <v>0</v>
      </c>
      <c r="BG13" s="87">
        <f t="shared" si="6"/>
        <v>0</v>
      </c>
      <c r="BH13" s="87">
        <f t="shared" si="6"/>
        <v>0</v>
      </c>
      <c r="BI13" s="87">
        <f t="shared" si="6"/>
        <v>0</v>
      </c>
    </row>
    <row r="14" ht="18.75" customHeight="1" spans="1:61">
      <c r="A14" s="85">
        <v>20801</v>
      </c>
      <c r="B14" s="86" t="s">
        <v>462</v>
      </c>
      <c r="C14" s="87">
        <f t="shared" si="0"/>
        <v>1129264</v>
      </c>
      <c r="D14" s="87">
        <f t="shared" si="1"/>
        <v>938944</v>
      </c>
      <c r="E14" s="87">
        <f t="shared" ref="E14:BI14" si="7">E15</f>
        <v>312312</v>
      </c>
      <c r="F14" s="87">
        <f t="shared" si="7"/>
        <v>53280</v>
      </c>
      <c r="G14" s="87">
        <f t="shared" si="7"/>
        <v>324100</v>
      </c>
      <c r="H14" s="87">
        <f t="shared" si="7"/>
        <v>246552</v>
      </c>
      <c r="I14" s="87">
        <f t="shared" si="7"/>
        <v>0</v>
      </c>
      <c r="J14" s="87">
        <f t="shared" si="7"/>
        <v>0</v>
      </c>
      <c r="K14" s="87">
        <f t="shared" si="7"/>
        <v>0</v>
      </c>
      <c r="L14" s="87">
        <f t="shared" si="7"/>
        <v>0</v>
      </c>
      <c r="M14" s="87">
        <f t="shared" si="7"/>
        <v>0</v>
      </c>
      <c r="N14" s="87">
        <f t="shared" si="7"/>
        <v>0</v>
      </c>
      <c r="O14" s="87">
        <f t="shared" si="7"/>
        <v>0</v>
      </c>
      <c r="P14" s="87">
        <f t="shared" si="7"/>
        <v>0</v>
      </c>
      <c r="Q14" s="87">
        <f t="shared" si="7"/>
        <v>2700</v>
      </c>
      <c r="R14" s="87">
        <f t="shared" si="7"/>
        <v>189600</v>
      </c>
      <c r="S14" s="87">
        <f t="shared" si="7"/>
        <v>32000</v>
      </c>
      <c r="T14" s="87">
        <f t="shared" si="7"/>
        <v>23000</v>
      </c>
      <c r="U14" s="87">
        <f t="shared" si="7"/>
        <v>0</v>
      </c>
      <c r="V14" s="87">
        <f t="shared" si="7"/>
        <v>0</v>
      </c>
      <c r="W14" s="87">
        <f t="shared" si="7"/>
        <v>8000</v>
      </c>
      <c r="X14" s="87">
        <f t="shared" si="7"/>
        <v>0</v>
      </c>
      <c r="Y14" s="87">
        <f t="shared" si="7"/>
        <v>0</v>
      </c>
      <c r="Z14" s="87">
        <f t="shared" si="7"/>
        <v>0</v>
      </c>
      <c r="AA14" s="87">
        <f t="shared" si="7"/>
        <v>0</v>
      </c>
      <c r="AB14" s="87">
        <f t="shared" si="7"/>
        <v>0</v>
      </c>
      <c r="AC14" s="87">
        <f t="shared" si="7"/>
        <v>0</v>
      </c>
      <c r="AD14" s="87">
        <f t="shared" si="7"/>
        <v>0</v>
      </c>
      <c r="AE14" s="87">
        <f t="shared" si="7"/>
        <v>59400</v>
      </c>
      <c r="AF14" s="87">
        <f t="shared" si="7"/>
        <v>0</v>
      </c>
      <c r="AG14" s="87">
        <f t="shared" si="7"/>
        <v>7200</v>
      </c>
      <c r="AH14" s="87">
        <f t="shared" si="7"/>
        <v>0</v>
      </c>
      <c r="AI14" s="87">
        <f t="shared" si="7"/>
        <v>0</v>
      </c>
      <c r="AJ14" s="87">
        <f t="shared" si="7"/>
        <v>0</v>
      </c>
      <c r="AK14" s="87">
        <f t="shared" si="7"/>
        <v>0</v>
      </c>
      <c r="AL14" s="87">
        <f t="shared" si="7"/>
        <v>0</v>
      </c>
      <c r="AM14" s="87">
        <f t="shared" si="7"/>
        <v>25000</v>
      </c>
      <c r="AN14" s="87">
        <f t="shared" si="7"/>
        <v>0</v>
      </c>
      <c r="AO14" s="87">
        <f t="shared" si="7"/>
        <v>8000</v>
      </c>
      <c r="AP14" s="87">
        <f t="shared" si="7"/>
        <v>0</v>
      </c>
      <c r="AQ14" s="87">
        <f t="shared" si="7"/>
        <v>0</v>
      </c>
      <c r="AR14" s="87">
        <f t="shared" si="7"/>
        <v>0</v>
      </c>
      <c r="AS14" s="87">
        <f t="shared" si="7"/>
        <v>27000</v>
      </c>
      <c r="AT14" s="87">
        <f t="shared" si="7"/>
        <v>720</v>
      </c>
      <c r="AU14" s="87">
        <f t="shared" si="7"/>
        <v>0</v>
      </c>
      <c r="AV14" s="87">
        <f t="shared" si="7"/>
        <v>0</v>
      </c>
      <c r="AW14" s="87">
        <f t="shared" si="7"/>
        <v>0</v>
      </c>
      <c r="AX14" s="87">
        <f t="shared" si="7"/>
        <v>0</v>
      </c>
      <c r="AY14" s="87">
        <f t="shared" si="7"/>
        <v>0</v>
      </c>
      <c r="AZ14" s="87">
        <f t="shared" si="7"/>
        <v>0</v>
      </c>
      <c r="BA14" s="87">
        <f t="shared" si="7"/>
        <v>0</v>
      </c>
      <c r="BB14" s="87">
        <f t="shared" si="7"/>
        <v>720</v>
      </c>
      <c r="BC14" s="87">
        <f t="shared" si="7"/>
        <v>0</v>
      </c>
      <c r="BD14" s="87">
        <f t="shared" si="7"/>
        <v>0</v>
      </c>
      <c r="BE14" s="87">
        <f t="shared" si="7"/>
        <v>0</v>
      </c>
      <c r="BF14" s="87">
        <f t="shared" si="7"/>
        <v>0</v>
      </c>
      <c r="BG14" s="87">
        <f t="shared" si="7"/>
        <v>0</v>
      </c>
      <c r="BH14" s="87">
        <f t="shared" si="7"/>
        <v>0</v>
      </c>
      <c r="BI14" s="87">
        <f t="shared" si="7"/>
        <v>0</v>
      </c>
    </row>
    <row r="15" ht="18.75" customHeight="1" spans="1:61">
      <c r="A15" s="85">
        <v>2080104</v>
      </c>
      <c r="B15" s="86" t="s">
        <v>463</v>
      </c>
      <c r="C15" s="87">
        <f t="shared" si="0"/>
        <v>1129264</v>
      </c>
      <c r="D15" s="87">
        <f t="shared" si="1"/>
        <v>938944</v>
      </c>
      <c r="E15" s="87">
        <v>312312</v>
      </c>
      <c r="F15" s="87">
        <v>53280</v>
      </c>
      <c r="G15" s="87">
        <v>324100</v>
      </c>
      <c r="H15" s="87">
        <v>246552</v>
      </c>
      <c r="I15" s="88">
        <v>0</v>
      </c>
      <c r="J15" s="87">
        <v>0</v>
      </c>
      <c r="K15" s="88">
        <v>0</v>
      </c>
      <c r="L15" s="88">
        <v>0</v>
      </c>
      <c r="M15" s="88">
        <v>0</v>
      </c>
      <c r="N15" s="88">
        <v>0</v>
      </c>
      <c r="O15" s="106">
        <v>0</v>
      </c>
      <c r="P15" s="106">
        <v>0</v>
      </c>
      <c r="Q15" s="87">
        <v>2700</v>
      </c>
      <c r="R15" s="87">
        <f>SUM(S15:AS15)</f>
        <v>189600</v>
      </c>
      <c r="S15" s="106">
        <v>32000</v>
      </c>
      <c r="T15" s="106">
        <v>23000</v>
      </c>
      <c r="U15" s="106">
        <v>0</v>
      </c>
      <c r="V15" s="106">
        <v>0</v>
      </c>
      <c r="W15" s="106">
        <v>8000</v>
      </c>
      <c r="X15" s="106">
        <v>0</v>
      </c>
      <c r="Y15" s="106">
        <v>0</v>
      </c>
      <c r="Z15" s="106">
        <v>0</v>
      </c>
      <c r="AA15" s="106">
        <v>0</v>
      </c>
      <c r="AB15" s="106">
        <v>0</v>
      </c>
      <c r="AC15" s="106">
        <v>0</v>
      </c>
      <c r="AD15" s="106">
        <v>0</v>
      </c>
      <c r="AE15" s="87">
        <v>59400</v>
      </c>
      <c r="AF15" s="106">
        <v>0</v>
      </c>
      <c r="AG15" s="106">
        <v>7200</v>
      </c>
      <c r="AH15" s="106">
        <v>0</v>
      </c>
      <c r="AI15" s="106">
        <v>0</v>
      </c>
      <c r="AJ15" s="106">
        <v>0</v>
      </c>
      <c r="AK15" s="106">
        <v>0</v>
      </c>
      <c r="AL15" s="106">
        <v>0</v>
      </c>
      <c r="AM15" s="106">
        <v>25000</v>
      </c>
      <c r="AN15" s="106">
        <v>0</v>
      </c>
      <c r="AO15" s="106">
        <v>8000</v>
      </c>
      <c r="AP15" s="106">
        <v>0</v>
      </c>
      <c r="AQ15" s="106">
        <v>0</v>
      </c>
      <c r="AR15" s="106">
        <v>0</v>
      </c>
      <c r="AS15" s="106">
        <v>27000</v>
      </c>
      <c r="AT15" s="87">
        <f>SUM(AU15:BE15)</f>
        <v>720</v>
      </c>
      <c r="AU15" s="106">
        <v>0</v>
      </c>
      <c r="AV15" s="87">
        <v>0</v>
      </c>
      <c r="AW15" s="106">
        <v>0</v>
      </c>
      <c r="AX15" s="106">
        <v>0</v>
      </c>
      <c r="AY15" s="106">
        <v>0</v>
      </c>
      <c r="AZ15" s="106">
        <v>0</v>
      </c>
      <c r="BA15" s="106">
        <v>0</v>
      </c>
      <c r="BB15" s="87">
        <v>720</v>
      </c>
      <c r="BC15" s="106">
        <v>0</v>
      </c>
      <c r="BD15" s="106">
        <v>0</v>
      </c>
      <c r="BE15" s="87">
        <v>0</v>
      </c>
      <c r="BF15" s="87">
        <f>SUM(BG15:BI15)</f>
        <v>0</v>
      </c>
      <c r="BG15" s="106">
        <v>0</v>
      </c>
      <c r="BH15" s="106">
        <v>0</v>
      </c>
      <c r="BI15" s="106">
        <v>0</v>
      </c>
    </row>
    <row r="16" ht="18.75" customHeight="1" spans="1:61">
      <c r="A16" s="85">
        <v>20805</v>
      </c>
      <c r="B16" s="86" t="s">
        <v>464</v>
      </c>
      <c r="C16" s="87">
        <f t="shared" si="0"/>
        <v>1586836.16</v>
      </c>
      <c r="D16" s="87">
        <f t="shared" si="1"/>
        <v>1586836.16</v>
      </c>
      <c r="E16" s="87">
        <f t="shared" ref="E16:BI16" si="8">SUM(E17:E20)</f>
        <v>0</v>
      </c>
      <c r="F16" s="87">
        <f t="shared" si="8"/>
        <v>0</v>
      </c>
      <c r="G16" s="87">
        <f t="shared" si="8"/>
        <v>0</v>
      </c>
      <c r="H16" s="87">
        <f t="shared" si="8"/>
        <v>0</v>
      </c>
      <c r="I16" s="87">
        <f t="shared" si="8"/>
        <v>1293131.84</v>
      </c>
      <c r="J16" s="87">
        <f t="shared" si="8"/>
        <v>293704.32</v>
      </c>
      <c r="K16" s="87">
        <f t="shared" si="8"/>
        <v>0</v>
      </c>
      <c r="L16" s="87">
        <f t="shared" si="8"/>
        <v>0</v>
      </c>
      <c r="M16" s="87">
        <f t="shared" si="8"/>
        <v>0</v>
      </c>
      <c r="N16" s="87">
        <f t="shared" si="8"/>
        <v>0</v>
      </c>
      <c r="O16" s="87">
        <f t="shared" si="8"/>
        <v>0</v>
      </c>
      <c r="P16" s="87">
        <f t="shared" si="8"/>
        <v>0</v>
      </c>
      <c r="Q16" s="87">
        <f t="shared" si="8"/>
        <v>0</v>
      </c>
      <c r="R16" s="87">
        <f t="shared" si="8"/>
        <v>0</v>
      </c>
      <c r="S16" s="87">
        <f t="shared" si="8"/>
        <v>0</v>
      </c>
      <c r="T16" s="87">
        <f t="shared" si="8"/>
        <v>0</v>
      </c>
      <c r="U16" s="87">
        <f t="shared" si="8"/>
        <v>0</v>
      </c>
      <c r="V16" s="87">
        <f t="shared" si="8"/>
        <v>0</v>
      </c>
      <c r="W16" s="87">
        <f t="shared" si="8"/>
        <v>0</v>
      </c>
      <c r="X16" s="87">
        <f t="shared" si="8"/>
        <v>0</v>
      </c>
      <c r="Y16" s="87">
        <f t="shared" si="8"/>
        <v>0</v>
      </c>
      <c r="Z16" s="87">
        <f t="shared" si="8"/>
        <v>0</v>
      </c>
      <c r="AA16" s="87">
        <f t="shared" si="8"/>
        <v>0</v>
      </c>
      <c r="AB16" s="87">
        <f t="shared" si="8"/>
        <v>0</v>
      </c>
      <c r="AC16" s="87">
        <f t="shared" si="8"/>
        <v>0</v>
      </c>
      <c r="AD16" s="87">
        <f t="shared" si="8"/>
        <v>0</v>
      </c>
      <c r="AE16" s="87">
        <f t="shared" si="8"/>
        <v>0</v>
      </c>
      <c r="AF16" s="87">
        <f t="shared" si="8"/>
        <v>0</v>
      </c>
      <c r="AG16" s="87">
        <f t="shared" si="8"/>
        <v>0</v>
      </c>
      <c r="AH16" s="87">
        <f t="shared" si="8"/>
        <v>0</v>
      </c>
      <c r="AI16" s="87">
        <f t="shared" si="8"/>
        <v>0</v>
      </c>
      <c r="AJ16" s="87">
        <f t="shared" si="8"/>
        <v>0</v>
      </c>
      <c r="AK16" s="87">
        <f t="shared" si="8"/>
        <v>0</v>
      </c>
      <c r="AL16" s="87">
        <f t="shared" si="8"/>
        <v>0</v>
      </c>
      <c r="AM16" s="87">
        <f t="shared" si="8"/>
        <v>0</v>
      </c>
      <c r="AN16" s="87">
        <f t="shared" si="8"/>
        <v>0</v>
      </c>
      <c r="AO16" s="87">
        <f t="shared" si="8"/>
        <v>0</v>
      </c>
      <c r="AP16" s="87">
        <f t="shared" si="8"/>
        <v>0</v>
      </c>
      <c r="AQ16" s="87">
        <f t="shared" si="8"/>
        <v>0</v>
      </c>
      <c r="AR16" s="87">
        <f t="shared" si="8"/>
        <v>0</v>
      </c>
      <c r="AS16" s="87">
        <f t="shared" si="8"/>
        <v>0</v>
      </c>
      <c r="AT16" s="87">
        <f t="shared" si="8"/>
        <v>0</v>
      </c>
      <c r="AU16" s="87">
        <f t="shared" si="8"/>
        <v>0</v>
      </c>
      <c r="AV16" s="87">
        <f t="shared" si="8"/>
        <v>0</v>
      </c>
      <c r="AW16" s="87">
        <f t="shared" si="8"/>
        <v>0</v>
      </c>
      <c r="AX16" s="87">
        <f t="shared" si="8"/>
        <v>0</v>
      </c>
      <c r="AY16" s="87">
        <f t="shared" si="8"/>
        <v>0</v>
      </c>
      <c r="AZ16" s="87">
        <f t="shared" si="8"/>
        <v>0</v>
      </c>
      <c r="BA16" s="87">
        <f t="shared" si="8"/>
        <v>0</v>
      </c>
      <c r="BB16" s="87">
        <f t="shared" si="8"/>
        <v>0</v>
      </c>
      <c r="BC16" s="87">
        <f t="shared" si="8"/>
        <v>0</v>
      </c>
      <c r="BD16" s="87">
        <f t="shared" si="8"/>
        <v>0</v>
      </c>
      <c r="BE16" s="87">
        <f t="shared" si="8"/>
        <v>0</v>
      </c>
      <c r="BF16" s="87">
        <f t="shared" si="8"/>
        <v>0</v>
      </c>
      <c r="BG16" s="87">
        <f t="shared" si="8"/>
        <v>0</v>
      </c>
      <c r="BH16" s="87">
        <f t="shared" si="8"/>
        <v>0</v>
      </c>
      <c r="BI16" s="87">
        <f t="shared" si="8"/>
        <v>0</v>
      </c>
    </row>
    <row r="17" ht="18.75" customHeight="1" spans="1:61">
      <c r="A17" s="85">
        <v>2080501</v>
      </c>
      <c r="B17" s="86" t="s">
        <v>202</v>
      </c>
      <c r="C17" s="87">
        <f t="shared" si="0"/>
        <v>0</v>
      </c>
      <c r="D17" s="87">
        <f t="shared" si="1"/>
        <v>0</v>
      </c>
      <c r="E17" s="88">
        <v>0</v>
      </c>
      <c r="F17" s="88">
        <v>0</v>
      </c>
      <c r="G17" s="88">
        <v>0</v>
      </c>
      <c r="H17" s="88">
        <v>0</v>
      </c>
      <c r="I17" s="88">
        <v>0</v>
      </c>
      <c r="J17" s="88">
        <v>0</v>
      </c>
      <c r="K17" s="88">
        <v>0</v>
      </c>
      <c r="L17" s="88">
        <v>0</v>
      </c>
      <c r="M17" s="88">
        <v>0</v>
      </c>
      <c r="N17" s="88">
        <v>0</v>
      </c>
      <c r="O17" s="106">
        <v>0</v>
      </c>
      <c r="P17" s="106">
        <v>0</v>
      </c>
      <c r="Q17" s="88">
        <v>0</v>
      </c>
      <c r="R17" s="87">
        <f>SUM(S17:AS17)</f>
        <v>0</v>
      </c>
      <c r="S17" s="106">
        <v>0</v>
      </c>
      <c r="T17" s="106">
        <v>0</v>
      </c>
      <c r="U17" s="106">
        <v>0</v>
      </c>
      <c r="V17" s="106">
        <v>0</v>
      </c>
      <c r="W17" s="106">
        <v>0</v>
      </c>
      <c r="X17" s="106">
        <v>0</v>
      </c>
      <c r="Y17" s="106">
        <v>0</v>
      </c>
      <c r="Z17" s="106">
        <v>0</v>
      </c>
      <c r="AA17" s="106">
        <v>0</v>
      </c>
      <c r="AB17" s="106">
        <v>0</v>
      </c>
      <c r="AC17" s="106">
        <v>0</v>
      </c>
      <c r="AD17" s="106">
        <v>0</v>
      </c>
      <c r="AE17" s="106">
        <v>0</v>
      </c>
      <c r="AF17" s="106">
        <v>0</v>
      </c>
      <c r="AG17" s="106">
        <v>0</v>
      </c>
      <c r="AH17" s="106">
        <v>0</v>
      </c>
      <c r="AI17" s="106">
        <v>0</v>
      </c>
      <c r="AJ17" s="106">
        <v>0</v>
      </c>
      <c r="AK17" s="106">
        <v>0</v>
      </c>
      <c r="AL17" s="106">
        <v>0</v>
      </c>
      <c r="AM17" s="106">
        <v>0</v>
      </c>
      <c r="AN17" s="106">
        <v>0</v>
      </c>
      <c r="AO17" s="106">
        <v>0</v>
      </c>
      <c r="AP17" s="106">
        <v>0</v>
      </c>
      <c r="AQ17" s="106">
        <v>0</v>
      </c>
      <c r="AR17" s="106">
        <v>0</v>
      </c>
      <c r="AS17" s="106">
        <v>0</v>
      </c>
      <c r="AT17" s="87">
        <f>SUM(AU17:BE17)</f>
        <v>0</v>
      </c>
      <c r="AU17" s="106">
        <v>0</v>
      </c>
      <c r="AV17" s="87">
        <v>0</v>
      </c>
      <c r="AW17" s="106">
        <v>0</v>
      </c>
      <c r="AX17" s="106">
        <v>0</v>
      </c>
      <c r="AY17" s="106">
        <v>0</v>
      </c>
      <c r="AZ17" s="106">
        <v>0</v>
      </c>
      <c r="BA17" s="106">
        <v>0</v>
      </c>
      <c r="BB17" s="106">
        <v>0</v>
      </c>
      <c r="BC17" s="106">
        <v>0</v>
      </c>
      <c r="BD17" s="106">
        <v>0</v>
      </c>
      <c r="BE17" s="106">
        <v>0</v>
      </c>
      <c r="BF17" s="87">
        <f>SUM(BG17:BI17)</f>
        <v>0</v>
      </c>
      <c r="BG17" s="106">
        <v>0</v>
      </c>
      <c r="BH17" s="106">
        <v>0</v>
      </c>
      <c r="BI17" s="106">
        <v>0</v>
      </c>
    </row>
    <row r="18" ht="18.75" customHeight="1" spans="1:61">
      <c r="A18" s="85">
        <v>2080502</v>
      </c>
      <c r="B18" s="86" t="s">
        <v>203</v>
      </c>
      <c r="C18" s="87">
        <f t="shared" si="0"/>
        <v>0</v>
      </c>
      <c r="D18" s="87">
        <f t="shared" si="1"/>
        <v>0</v>
      </c>
      <c r="E18" s="88">
        <v>0</v>
      </c>
      <c r="F18" s="88">
        <v>0</v>
      </c>
      <c r="G18" s="88">
        <v>0</v>
      </c>
      <c r="H18" s="88">
        <v>0</v>
      </c>
      <c r="I18" s="88">
        <v>0</v>
      </c>
      <c r="J18" s="88">
        <v>0</v>
      </c>
      <c r="K18" s="88">
        <v>0</v>
      </c>
      <c r="L18" s="88">
        <v>0</v>
      </c>
      <c r="M18" s="88">
        <v>0</v>
      </c>
      <c r="N18" s="88">
        <v>0</v>
      </c>
      <c r="O18" s="106">
        <v>0</v>
      </c>
      <c r="P18" s="106">
        <v>0</v>
      </c>
      <c r="Q18" s="88">
        <v>0</v>
      </c>
      <c r="R18" s="87">
        <f>SUM(S18:AS18)</f>
        <v>0</v>
      </c>
      <c r="S18" s="106">
        <v>0</v>
      </c>
      <c r="T18" s="106">
        <v>0</v>
      </c>
      <c r="U18" s="106">
        <v>0</v>
      </c>
      <c r="V18" s="106">
        <v>0</v>
      </c>
      <c r="W18" s="106">
        <v>0</v>
      </c>
      <c r="X18" s="106">
        <v>0</v>
      </c>
      <c r="Y18" s="106">
        <v>0</v>
      </c>
      <c r="Z18" s="106">
        <v>0</v>
      </c>
      <c r="AA18" s="106">
        <v>0</v>
      </c>
      <c r="AB18" s="106">
        <v>0</v>
      </c>
      <c r="AC18" s="106">
        <v>0</v>
      </c>
      <c r="AD18" s="106">
        <v>0</v>
      </c>
      <c r="AE18" s="106">
        <v>0</v>
      </c>
      <c r="AF18" s="106">
        <v>0</v>
      </c>
      <c r="AG18" s="106">
        <v>0</v>
      </c>
      <c r="AH18" s="106">
        <v>0</v>
      </c>
      <c r="AI18" s="106">
        <v>0</v>
      </c>
      <c r="AJ18" s="106">
        <v>0</v>
      </c>
      <c r="AK18" s="106">
        <v>0</v>
      </c>
      <c r="AL18" s="106">
        <v>0</v>
      </c>
      <c r="AM18" s="106">
        <v>0</v>
      </c>
      <c r="AN18" s="106">
        <v>0</v>
      </c>
      <c r="AO18" s="106">
        <v>0</v>
      </c>
      <c r="AP18" s="106">
        <v>0</v>
      </c>
      <c r="AQ18" s="106">
        <v>0</v>
      </c>
      <c r="AR18" s="106">
        <v>0</v>
      </c>
      <c r="AS18" s="106">
        <v>0</v>
      </c>
      <c r="AT18" s="87">
        <f>SUM(AU18:BE18)</f>
        <v>0</v>
      </c>
      <c r="AU18" s="106">
        <v>0</v>
      </c>
      <c r="AV18" s="87">
        <v>0</v>
      </c>
      <c r="AW18" s="106">
        <v>0</v>
      </c>
      <c r="AX18" s="106">
        <v>0</v>
      </c>
      <c r="AY18" s="106">
        <v>0</v>
      </c>
      <c r="AZ18" s="106">
        <v>0</v>
      </c>
      <c r="BA18" s="106">
        <v>0</v>
      </c>
      <c r="BB18" s="106">
        <v>0</v>
      </c>
      <c r="BC18" s="106">
        <v>0</v>
      </c>
      <c r="BD18" s="106">
        <v>0</v>
      </c>
      <c r="BE18" s="106">
        <v>0</v>
      </c>
      <c r="BF18" s="87">
        <f>SUM(BG18:BI18)</f>
        <v>0</v>
      </c>
      <c r="BG18" s="106">
        <v>0</v>
      </c>
      <c r="BH18" s="106">
        <v>0</v>
      </c>
      <c r="BI18" s="106">
        <v>0</v>
      </c>
    </row>
    <row r="19" ht="18.75" customHeight="1" spans="1:61">
      <c r="A19" s="85">
        <v>2080505</v>
      </c>
      <c r="B19" s="86" t="s">
        <v>204</v>
      </c>
      <c r="C19" s="87">
        <f t="shared" si="0"/>
        <v>1293131.84</v>
      </c>
      <c r="D19" s="87">
        <f t="shared" si="1"/>
        <v>1293131.84</v>
      </c>
      <c r="E19" s="88">
        <v>0</v>
      </c>
      <c r="F19" s="88">
        <v>0</v>
      </c>
      <c r="G19" s="88">
        <v>0</v>
      </c>
      <c r="H19" s="88">
        <v>0</v>
      </c>
      <c r="I19" s="87">
        <v>1293131.84</v>
      </c>
      <c r="J19" s="88">
        <v>0</v>
      </c>
      <c r="K19" s="88">
        <v>0</v>
      </c>
      <c r="L19" s="88">
        <v>0</v>
      </c>
      <c r="M19" s="88">
        <v>0</v>
      </c>
      <c r="N19" s="88">
        <v>0</v>
      </c>
      <c r="O19" s="106">
        <v>0</v>
      </c>
      <c r="P19" s="106">
        <v>0</v>
      </c>
      <c r="Q19" s="88">
        <v>0</v>
      </c>
      <c r="R19" s="87">
        <f>SUM(S19:AS19)</f>
        <v>0</v>
      </c>
      <c r="S19" s="106">
        <v>0</v>
      </c>
      <c r="T19" s="106">
        <v>0</v>
      </c>
      <c r="U19" s="106">
        <v>0</v>
      </c>
      <c r="V19" s="106">
        <v>0</v>
      </c>
      <c r="W19" s="106">
        <v>0</v>
      </c>
      <c r="X19" s="106">
        <v>0</v>
      </c>
      <c r="Y19" s="106">
        <v>0</v>
      </c>
      <c r="Z19" s="106">
        <v>0</v>
      </c>
      <c r="AA19" s="106">
        <v>0</v>
      </c>
      <c r="AB19" s="106">
        <v>0</v>
      </c>
      <c r="AC19" s="106">
        <v>0</v>
      </c>
      <c r="AD19" s="106">
        <v>0</v>
      </c>
      <c r="AE19" s="106">
        <v>0</v>
      </c>
      <c r="AF19" s="106">
        <v>0</v>
      </c>
      <c r="AG19" s="106">
        <v>0</v>
      </c>
      <c r="AH19" s="106">
        <v>0</v>
      </c>
      <c r="AI19" s="106">
        <v>0</v>
      </c>
      <c r="AJ19" s="106">
        <v>0</v>
      </c>
      <c r="AK19" s="106">
        <v>0</v>
      </c>
      <c r="AL19" s="106">
        <v>0</v>
      </c>
      <c r="AM19" s="106">
        <v>0</v>
      </c>
      <c r="AN19" s="106">
        <v>0</v>
      </c>
      <c r="AO19" s="106">
        <v>0</v>
      </c>
      <c r="AP19" s="106">
        <v>0</v>
      </c>
      <c r="AQ19" s="106">
        <v>0</v>
      </c>
      <c r="AR19" s="106">
        <v>0</v>
      </c>
      <c r="AS19" s="106">
        <v>0</v>
      </c>
      <c r="AT19" s="87">
        <f>SUM(AU19:BE19)</f>
        <v>0</v>
      </c>
      <c r="AU19" s="106">
        <v>0</v>
      </c>
      <c r="AV19" s="106">
        <v>0</v>
      </c>
      <c r="AW19" s="106">
        <v>0</v>
      </c>
      <c r="AX19" s="106">
        <v>0</v>
      </c>
      <c r="AY19" s="106">
        <v>0</v>
      </c>
      <c r="AZ19" s="106">
        <v>0</v>
      </c>
      <c r="BA19" s="106">
        <v>0</v>
      </c>
      <c r="BB19" s="106">
        <v>0</v>
      </c>
      <c r="BC19" s="106">
        <v>0</v>
      </c>
      <c r="BD19" s="106">
        <v>0</v>
      </c>
      <c r="BE19" s="106">
        <v>0</v>
      </c>
      <c r="BF19" s="87">
        <f>SUM(BG19:BI19)</f>
        <v>0</v>
      </c>
      <c r="BG19" s="106">
        <v>0</v>
      </c>
      <c r="BH19" s="106">
        <v>0</v>
      </c>
      <c r="BI19" s="106">
        <v>0</v>
      </c>
    </row>
    <row r="20" ht="18.75" customHeight="1" spans="1:61">
      <c r="A20" s="85">
        <v>2080506</v>
      </c>
      <c r="B20" s="89" t="s">
        <v>205</v>
      </c>
      <c r="C20" s="87">
        <f t="shared" si="0"/>
        <v>293704.32</v>
      </c>
      <c r="D20" s="87">
        <f t="shared" si="1"/>
        <v>293704.32</v>
      </c>
      <c r="E20" s="88">
        <v>0</v>
      </c>
      <c r="F20" s="88">
        <v>0</v>
      </c>
      <c r="G20" s="88">
        <v>0</v>
      </c>
      <c r="H20" s="88">
        <v>0</v>
      </c>
      <c r="I20" s="88">
        <v>0</v>
      </c>
      <c r="J20" s="88">
        <v>293704.32</v>
      </c>
      <c r="K20" s="88">
        <v>0</v>
      </c>
      <c r="L20" s="88">
        <v>0</v>
      </c>
      <c r="M20" s="88">
        <v>0</v>
      </c>
      <c r="N20" s="88">
        <v>0</v>
      </c>
      <c r="O20" s="106">
        <v>0</v>
      </c>
      <c r="P20" s="106">
        <v>0</v>
      </c>
      <c r="Q20" s="88">
        <v>0</v>
      </c>
      <c r="R20" s="87">
        <f>SUM(S20:AS20)</f>
        <v>0</v>
      </c>
      <c r="S20" s="106">
        <v>0</v>
      </c>
      <c r="T20" s="106">
        <v>0</v>
      </c>
      <c r="U20" s="106">
        <v>0</v>
      </c>
      <c r="V20" s="106">
        <v>0</v>
      </c>
      <c r="W20" s="106">
        <v>0</v>
      </c>
      <c r="X20" s="106">
        <v>0</v>
      </c>
      <c r="Y20" s="106">
        <v>0</v>
      </c>
      <c r="Z20" s="106">
        <v>0</v>
      </c>
      <c r="AA20" s="106">
        <v>0</v>
      </c>
      <c r="AB20" s="106">
        <v>0</v>
      </c>
      <c r="AC20" s="106">
        <v>0</v>
      </c>
      <c r="AD20" s="106">
        <v>0</v>
      </c>
      <c r="AE20" s="106">
        <v>0</v>
      </c>
      <c r="AF20" s="106">
        <v>0</v>
      </c>
      <c r="AG20" s="106">
        <v>0</v>
      </c>
      <c r="AH20" s="106">
        <v>0</v>
      </c>
      <c r="AI20" s="106">
        <v>0</v>
      </c>
      <c r="AJ20" s="106">
        <v>0</v>
      </c>
      <c r="AK20" s="106">
        <v>0</v>
      </c>
      <c r="AL20" s="106">
        <v>0</v>
      </c>
      <c r="AM20" s="106">
        <v>0</v>
      </c>
      <c r="AN20" s="106">
        <v>0</v>
      </c>
      <c r="AO20" s="106">
        <v>0</v>
      </c>
      <c r="AP20" s="106">
        <v>0</v>
      </c>
      <c r="AQ20" s="106">
        <v>0</v>
      </c>
      <c r="AR20" s="106">
        <v>0</v>
      </c>
      <c r="AS20" s="106">
        <v>0</v>
      </c>
      <c r="AT20" s="87">
        <f>SUM(AU20:BE20)</f>
        <v>0</v>
      </c>
      <c r="AU20" s="106">
        <v>0</v>
      </c>
      <c r="AV20" s="106">
        <v>0</v>
      </c>
      <c r="AW20" s="106">
        <v>0</v>
      </c>
      <c r="AX20" s="106">
        <v>0</v>
      </c>
      <c r="AY20" s="106">
        <v>0</v>
      </c>
      <c r="AZ20" s="106">
        <v>0</v>
      </c>
      <c r="BA20" s="106">
        <v>0</v>
      </c>
      <c r="BB20" s="106">
        <v>0</v>
      </c>
      <c r="BC20" s="106">
        <v>0</v>
      </c>
      <c r="BD20" s="106">
        <v>0</v>
      </c>
      <c r="BE20" s="106">
        <v>0</v>
      </c>
      <c r="BF20" s="87">
        <f>SUM(BG20:BI20)</f>
        <v>0</v>
      </c>
      <c r="BG20" s="106">
        <v>0</v>
      </c>
      <c r="BH20" s="106">
        <v>0</v>
      </c>
      <c r="BI20" s="106">
        <v>0</v>
      </c>
    </row>
    <row r="21" ht="18.75" customHeight="1" spans="1:61">
      <c r="A21" s="90">
        <v>20899</v>
      </c>
      <c r="B21" s="91" t="s">
        <v>465</v>
      </c>
      <c r="C21" s="87">
        <f t="shared" si="0"/>
        <v>144440.53</v>
      </c>
      <c r="D21" s="87">
        <f t="shared" si="1"/>
        <v>144440.53</v>
      </c>
      <c r="E21" s="92">
        <f t="shared" ref="E21:BI21" si="9">E22</f>
        <v>0</v>
      </c>
      <c r="F21" s="92">
        <f t="shared" si="9"/>
        <v>0</v>
      </c>
      <c r="G21" s="92">
        <f t="shared" si="9"/>
        <v>0</v>
      </c>
      <c r="H21" s="92">
        <f t="shared" si="9"/>
        <v>0</v>
      </c>
      <c r="I21" s="92">
        <f t="shared" si="9"/>
        <v>0</v>
      </c>
      <c r="J21" s="92">
        <f t="shared" si="9"/>
        <v>0</v>
      </c>
      <c r="K21" s="92">
        <f t="shared" si="9"/>
        <v>0</v>
      </c>
      <c r="L21" s="92">
        <f t="shared" si="9"/>
        <v>0</v>
      </c>
      <c r="M21" s="92">
        <f t="shared" si="9"/>
        <v>144440.53</v>
      </c>
      <c r="N21" s="92">
        <f t="shared" si="9"/>
        <v>0</v>
      </c>
      <c r="O21" s="92">
        <f t="shared" si="9"/>
        <v>0</v>
      </c>
      <c r="P21" s="92">
        <f t="shared" si="9"/>
        <v>0</v>
      </c>
      <c r="Q21" s="92">
        <f t="shared" si="9"/>
        <v>0</v>
      </c>
      <c r="R21" s="87">
        <f t="shared" si="9"/>
        <v>0</v>
      </c>
      <c r="S21" s="92">
        <f t="shared" si="9"/>
        <v>0</v>
      </c>
      <c r="T21" s="92">
        <f t="shared" si="9"/>
        <v>0</v>
      </c>
      <c r="U21" s="92">
        <f t="shared" si="9"/>
        <v>0</v>
      </c>
      <c r="V21" s="92">
        <f t="shared" si="9"/>
        <v>0</v>
      </c>
      <c r="W21" s="92">
        <f t="shared" si="9"/>
        <v>0</v>
      </c>
      <c r="X21" s="92">
        <f t="shared" si="9"/>
        <v>0</v>
      </c>
      <c r="Y21" s="92">
        <f t="shared" si="9"/>
        <v>0</v>
      </c>
      <c r="Z21" s="92">
        <f t="shared" si="9"/>
        <v>0</v>
      </c>
      <c r="AA21" s="92">
        <f t="shared" si="9"/>
        <v>0</v>
      </c>
      <c r="AB21" s="92">
        <f t="shared" si="9"/>
        <v>0</v>
      </c>
      <c r="AC21" s="92">
        <f t="shared" si="9"/>
        <v>0</v>
      </c>
      <c r="AD21" s="92">
        <f t="shared" si="9"/>
        <v>0</v>
      </c>
      <c r="AE21" s="92">
        <f t="shared" si="9"/>
        <v>0</v>
      </c>
      <c r="AF21" s="92">
        <f t="shared" si="9"/>
        <v>0</v>
      </c>
      <c r="AG21" s="92">
        <f t="shared" si="9"/>
        <v>0</v>
      </c>
      <c r="AH21" s="92">
        <f t="shared" si="9"/>
        <v>0</v>
      </c>
      <c r="AI21" s="92">
        <f t="shared" si="9"/>
        <v>0</v>
      </c>
      <c r="AJ21" s="92">
        <f t="shared" si="9"/>
        <v>0</v>
      </c>
      <c r="AK21" s="92">
        <f t="shared" si="9"/>
        <v>0</v>
      </c>
      <c r="AL21" s="92">
        <f t="shared" si="9"/>
        <v>0</v>
      </c>
      <c r="AM21" s="92">
        <f t="shared" si="9"/>
        <v>0</v>
      </c>
      <c r="AN21" s="92">
        <f t="shared" si="9"/>
        <v>0</v>
      </c>
      <c r="AO21" s="92">
        <f t="shared" si="9"/>
        <v>0</v>
      </c>
      <c r="AP21" s="92">
        <f t="shared" si="9"/>
        <v>0</v>
      </c>
      <c r="AQ21" s="92">
        <f t="shared" si="9"/>
        <v>0</v>
      </c>
      <c r="AR21" s="92">
        <f t="shared" si="9"/>
        <v>0</v>
      </c>
      <c r="AS21" s="92">
        <f t="shared" si="9"/>
        <v>0</v>
      </c>
      <c r="AT21" s="87">
        <f t="shared" si="9"/>
        <v>0</v>
      </c>
      <c r="AU21" s="92">
        <f t="shared" si="9"/>
        <v>0</v>
      </c>
      <c r="AV21" s="92">
        <f t="shared" si="9"/>
        <v>0</v>
      </c>
      <c r="AW21" s="92">
        <f t="shared" si="9"/>
        <v>0</v>
      </c>
      <c r="AX21" s="92">
        <f t="shared" si="9"/>
        <v>0</v>
      </c>
      <c r="AY21" s="92">
        <f t="shared" si="9"/>
        <v>0</v>
      </c>
      <c r="AZ21" s="92">
        <f t="shared" si="9"/>
        <v>0</v>
      </c>
      <c r="BA21" s="92">
        <f t="shared" si="9"/>
        <v>0</v>
      </c>
      <c r="BB21" s="92">
        <f t="shared" si="9"/>
        <v>0</v>
      </c>
      <c r="BC21" s="92">
        <f t="shared" si="9"/>
        <v>0</v>
      </c>
      <c r="BD21" s="92">
        <f t="shared" si="9"/>
        <v>0</v>
      </c>
      <c r="BE21" s="92">
        <f t="shared" si="9"/>
        <v>0</v>
      </c>
      <c r="BF21" s="87">
        <f t="shared" si="9"/>
        <v>0</v>
      </c>
      <c r="BG21" s="92">
        <f t="shared" si="9"/>
        <v>0</v>
      </c>
      <c r="BH21" s="92">
        <f t="shared" si="9"/>
        <v>0</v>
      </c>
      <c r="BI21" s="92">
        <f t="shared" si="9"/>
        <v>0</v>
      </c>
    </row>
    <row r="22" ht="18.75" customHeight="1" spans="1:61">
      <c r="A22" s="93">
        <v>2089999</v>
      </c>
      <c r="B22" s="91" t="s">
        <v>466</v>
      </c>
      <c r="C22" s="94">
        <f t="shared" si="0"/>
        <v>144440.53</v>
      </c>
      <c r="D22" s="94">
        <f t="shared" si="1"/>
        <v>144440.53</v>
      </c>
      <c r="E22" s="95">
        <v>0</v>
      </c>
      <c r="F22" s="95">
        <v>0</v>
      </c>
      <c r="G22" s="95">
        <v>0</v>
      </c>
      <c r="H22" s="95">
        <v>0</v>
      </c>
      <c r="I22" s="95">
        <v>0</v>
      </c>
      <c r="J22" s="95">
        <v>0</v>
      </c>
      <c r="K22" s="95">
        <v>0</v>
      </c>
      <c r="L22" s="95">
        <v>0</v>
      </c>
      <c r="M22" s="94">
        <v>144440.53</v>
      </c>
      <c r="N22" s="95">
        <v>0</v>
      </c>
      <c r="O22" s="107">
        <v>0</v>
      </c>
      <c r="P22" s="107">
        <v>0</v>
      </c>
      <c r="Q22" s="95">
        <v>0</v>
      </c>
      <c r="R22" s="94">
        <v>0</v>
      </c>
      <c r="S22" s="107">
        <v>0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7">
        <v>0</v>
      </c>
      <c r="AA22" s="107">
        <v>0</v>
      </c>
      <c r="AB22" s="107">
        <v>0</v>
      </c>
      <c r="AC22" s="107">
        <v>0</v>
      </c>
      <c r="AD22" s="107">
        <v>0</v>
      </c>
      <c r="AE22" s="107">
        <v>0</v>
      </c>
      <c r="AF22" s="107">
        <v>0</v>
      </c>
      <c r="AG22" s="107">
        <v>0</v>
      </c>
      <c r="AH22" s="107">
        <v>0</v>
      </c>
      <c r="AI22" s="107">
        <v>0</v>
      </c>
      <c r="AJ22" s="107">
        <v>0</v>
      </c>
      <c r="AK22" s="107">
        <v>0</v>
      </c>
      <c r="AL22" s="107">
        <v>0</v>
      </c>
      <c r="AM22" s="107">
        <v>0</v>
      </c>
      <c r="AN22" s="107">
        <v>0</v>
      </c>
      <c r="AO22" s="107">
        <v>0</v>
      </c>
      <c r="AP22" s="107">
        <v>0</v>
      </c>
      <c r="AQ22" s="107">
        <v>0</v>
      </c>
      <c r="AR22" s="107">
        <v>0</v>
      </c>
      <c r="AS22" s="107">
        <v>0</v>
      </c>
      <c r="AT22" s="94">
        <v>0</v>
      </c>
      <c r="AU22" s="107">
        <v>0</v>
      </c>
      <c r="AV22" s="107">
        <v>0</v>
      </c>
      <c r="AW22" s="107">
        <v>0</v>
      </c>
      <c r="AX22" s="107">
        <v>0</v>
      </c>
      <c r="AY22" s="107">
        <v>0</v>
      </c>
      <c r="AZ22" s="107">
        <v>0</v>
      </c>
      <c r="BA22" s="107">
        <v>0</v>
      </c>
      <c r="BB22" s="107">
        <v>0</v>
      </c>
      <c r="BC22" s="107">
        <v>0</v>
      </c>
      <c r="BD22" s="107">
        <v>0</v>
      </c>
      <c r="BE22" s="107">
        <v>0</v>
      </c>
      <c r="BF22" s="94">
        <v>0</v>
      </c>
      <c r="BG22" s="107">
        <v>0</v>
      </c>
      <c r="BH22" s="107">
        <v>0</v>
      </c>
      <c r="BI22" s="107">
        <v>0</v>
      </c>
    </row>
    <row r="23" ht="18.75" customHeight="1" spans="1:61">
      <c r="A23" s="96">
        <v>210</v>
      </c>
      <c r="B23" s="97" t="s">
        <v>246</v>
      </c>
      <c r="C23" s="98">
        <f t="shared" si="0"/>
        <v>820692.72</v>
      </c>
      <c r="D23" s="98">
        <f t="shared" si="1"/>
        <v>820692.72</v>
      </c>
      <c r="E23" s="98">
        <f t="shared" ref="E23:BI23" si="10">E24</f>
        <v>0</v>
      </c>
      <c r="F23" s="98">
        <f t="shared" si="10"/>
        <v>0</v>
      </c>
      <c r="G23" s="98">
        <f t="shared" si="10"/>
        <v>0</v>
      </c>
      <c r="H23" s="98">
        <f t="shared" si="10"/>
        <v>0</v>
      </c>
      <c r="I23" s="98">
        <f t="shared" si="10"/>
        <v>0</v>
      </c>
      <c r="J23" s="98">
        <f t="shared" si="10"/>
        <v>0</v>
      </c>
      <c r="K23" s="98">
        <f t="shared" si="10"/>
        <v>646565.92</v>
      </c>
      <c r="L23" s="98">
        <f t="shared" si="10"/>
        <v>174126.8</v>
      </c>
      <c r="M23" s="98">
        <f t="shared" si="10"/>
        <v>0</v>
      </c>
      <c r="N23" s="98">
        <f t="shared" si="10"/>
        <v>0</v>
      </c>
      <c r="O23" s="98">
        <f t="shared" si="10"/>
        <v>0</v>
      </c>
      <c r="P23" s="98">
        <f t="shared" si="10"/>
        <v>0</v>
      </c>
      <c r="Q23" s="98">
        <f t="shared" si="10"/>
        <v>0</v>
      </c>
      <c r="R23" s="98">
        <f t="shared" si="10"/>
        <v>0</v>
      </c>
      <c r="S23" s="98">
        <f t="shared" si="10"/>
        <v>0</v>
      </c>
      <c r="T23" s="98">
        <f t="shared" si="10"/>
        <v>0</v>
      </c>
      <c r="U23" s="98">
        <f t="shared" si="10"/>
        <v>0</v>
      </c>
      <c r="V23" s="98">
        <f t="shared" si="10"/>
        <v>0</v>
      </c>
      <c r="W23" s="98">
        <f t="shared" si="10"/>
        <v>0</v>
      </c>
      <c r="X23" s="98">
        <f t="shared" si="10"/>
        <v>0</v>
      </c>
      <c r="Y23" s="98">
        <f t="shared" si="10"/>
        <v>0</v>
      </c>
      <c r="Z23" s="98">
        <f t="shared" si="10"/>
        <v>0</v>
      </c>
      <c r="AA23" s="98">
        <f t="shared" si="10"/>
        <v>0</v>
      </c>
      <c r="AB23" s="98">
        <f t="shared" si="10"/>
        <v>0</v>
      </c>
      <c r="AC23" s="98">
        <f t="shared" si="10"/>
        <v>0</v>
      </c>
      <c r="AD23" s="98">
        <f t="shared" si="10"/>
        <v>0</v>
      </c>
      <c r="AE23" s="98">
        <f t="shared" si="10"/>
        <v>0</v>
      </c>
      <c r="AF23" s="98">
        <f t="shared" si="10"/>
        <v>0</v>
      </c>
      <c r="AG23" s="98">
        <f t="shared" si="10"/>
        <v>0</v>
      </c>
      <c r="AH23" s="98">
        <f t="shared" si="10"/>
        <v>0</v>
      </c>
      <c r="AI23" s="98">
        <f t="shared" si="10"/>
        <v>0</v>
      </c>
      <c r="AJ23" s="98">
        <f t="shared" si="10"/>
        <v>0</v>
      </c>
      <c r="AK23" s="98">
        <f t="shared" si="10"/>
        <v>0</v>
      </c>
      <c r="AL23" s="98">
        <f t="shared" si="10"/>
        <v>0</v>
      </c>
      <c r="AM23" s="98">
        <f t="shared" si="10"/>
        <v>0</v>
      </c>
      <c r="AN23" s="98">
        <f t="shared" si="10"/>
        <v>0</v>
      </c>
      <c r="AO23" s="98">
        <f t="shared" si="10"/>
        <v>0</v>
      </c>
      <c r="AP23" s="98">
        <f t="shared" si="10"/>
        <v>0</v>
      </c>
      <c r="AQ23" s="98">
        <f t="shared" si="10"/>
        <v>0</v>
      </c>
      <c r="AR23" s="98">
        <f t="shared" si="10"/>
        <v>0</v>
      </c>
      <c r="AS23" s="98">
        <f t="shared" si="10"/>
        <v>0</v>
      </c>
      <c r="AT23" s="98">
        <f t="shared" si="10"/>
        <v>0</v>
      </c>
      <c r="AU23" s="98">
        <f t="shared" si="10"/>
        <v>0</v>
      </c>
      <c r="AV23" s="98">
        <f t="shared" si="10"/>
        <v>0</v>
      </c>
      <c r="AW23" s="98">
        <f t="shared" si="10"/>
        <v>0</v>
      </c>
      <c r="AX23" s="98">
        <f t="shared" si="10"/>
        <v>0</v>
      </c>
      <c r="AY23" s="98">
        <f t="shared" si="10"/>
        <v>0</v>
      </c>
      <c r="AZ23" s="98">
        <f t="shared" si="10"/>
        <v>0</v>
      </c>
      <c r="BA23" s="98">
        <f t="shared" si="10"/>
        <v>0</v>
      </c>
      <c r="BB23" s="98">
        <f t="shared" si="10"/>
        <v>0</v>
      </c>
      <c r="BC23" s="98">
        <f t="shared" si="10"/>
        <v>0</v>
      </c>
      <c r="BD23" s="98">
        <f t="shared" si="10"/>
        <v>0</v>
      </c>
      <c r="BE23" s="98">
        <f t="shared" si="10"/>
        <v>0</v>
      </c>
      <c r="BF23" s="98">
        <f t="shared" si="10"/>
        <v>0</v>
      </c>
      <c r="BG23" s="98">
        <f t="shared" si="10"/>
        <v>0</v>
      </c>
      <c r="BH23" s="98">
        <f t="shared" si="10"/>
        <v>0</v>
      </c>
      <c r="BI23" s="98">
        <f t="shared" si="10"/>
        <v>0</v>
      </c>
    </row>
    <row r="24" ht="18.75" customHeight="1" spans="1:61">
      <c r="A24" s="85">
        <v>21011</v>
      </c>
      <c r="B24" s="86" t="s">
        <v>467</v>
      </c>
      <c r="C24" s="87">
        <f t="shared" si="0"/>
        <v>820692.72</v>
      </c>
      <c r="D24" s="87">
        <f t="shared" si="1"/>
        <v>820692.72</v>
      </c>
      <c r="E24" s="87">
        <f t="shared" ref="E24:BI24" si="11">SUM(E25:E27)</f>
        <v>0</v>
      </c>
      <c r="F24" s="87">
        <f t="shared" si="11"/>
        <v>0</v>
      </c>
      <c r="G24" s="87">
        <f t="shared" si="11"/>
        <v>0</v>
      </c>
      <c r="H24" s="87">
        <f t="shared" si="11"/>
        <v>0</v>
      </c>
      <c r="I24" s="87">
        <f t="shared" si="11"/>
        <v>0</v>
      </c>
      <c r="J24" s="87">
        <f t="shared" si="11"/>
        <v>0</v>
      </c>
      <c r="K24" s="87">
        <f t="shared" si="11"/>
        <v>646565.92</v>
      </c>
      <c r="L24" s="87">
        <f t="shared" si="11"/>
        <v>174126.8</v>
      </c>
      <c r="M24" s="87">
        <f t="shared" si="11"/>
        <v>0</v>
      </c>
      <c r="N24" s="87">
        <f t="shared" si="11"/>
        <v>0</v>
      </c>
      <c r="O24" s="87">
        <f t="shared" si="11"/>
        <v>0</v>
      </c>
      <c r="P24" s="87">
        <f t="shared" si="11"/>
        <v>0</v>
      </c>
      <c r="Q24" s="87">
        <f t="shared" si="11"/>
        <v>0</v>
      </c>
      <c r="R24" s="87">
        <f t="shared" si="11"/>
        <v>0</v>
      </c>
      <c r="S24" s="87">
        <f t="shared" si="11"/>
        <v>0</v>
      </c>
      <c r="T24" s="87">
        <f t="shared" si="11"/>
        <v>0</v>
      </c>
      <c r="U24" s="87">
        <f t="shared" si="11"/>
        <v>0</v>
      </c>
      <c r="V24" s="87">
        <f t="shared" si="11"/>
        <v>0</v>
      </c>
      <c r="W24" s="87">
        <f t="shared" si="11"/>
        <v>0</v>
      </c>
      <c r="X24" s="87">
        <f t="shared" si="11"/>
        <v>0</v>
      </c>
      <c r="Y24" s="87">
        <f t="shared" si="11"/>
        <v>0</v>
      </c>
      <c r="Z24" s="87">
        <f t="shared" si="11"/>
        <v>0</v>
      </c>
      <c r="AA24" s="87">
        <f t="shared" si="11"/>
        <v>0</v>
      </c>
      <c r="AB24" s="87">
        <f t="shared" si="11"/>
        <v>0</v>
      </c>
      <c r="AC24" s="87">
        <f t="shared" si="11"/>
        <v>0</v>
      </c>
      <c r="AD24" s="87">
        <f t="shared" si="11"/>
        <v>0</v>
      </c>
      <c r="AE24" s="87">
        <f t="shared" si="11"/>
        <v>0</v>
      </c>
      <c r="AF24" s="87">
        <f t="shared" si="11"/>
        <v>0</v>
      </c>
      <c r="AG24" s="87">
        <f t="shared" si="11"/>
        <v>0</v>
      </c>
      <c r="AH24" s="87">
        <f t="shared" si="11"/>
        <v>0</v>
      </c>
      <c r="AI24" s="87">
        <f t="shared" si="11"/>
        <v>0</v>
      </c>
      <c r="AJ24" s="87">
        <f t="shared" si="11"/>
        <v>0</v>
      </c>
      <c r="AK24" s="87">
        <f t="shared" si="11"/>
        <v>0</v>
      </c>
      <c r="AL24" s="87">
        <f t="shared" si="11"/>
        <v>0</v>
      </c>
      <c r="AM24" s="87">
        <f t="shared" si="11"/>
        <v>0</v>
      </c>
      <c r="AN24" s="87">
        <f t="shared" si="11"/>
        <v>0</v>
      </c>
      <c r="AO24" s="87">
        <f t="shared" si="11"/>
        <v>0</v>
      </c>
      <c r="AP24" s="87">
        <f t="shared" si="11"/>
        <v>0</v>
      </c>
      <c r="AQ24" s="87">
        <f t="shared" si="11"/>
        <v>0</v>
      </c>
      <c r="AR24" s="87">
        <f t="shared" si="11"/>
        <v>0</v>
      </c>
      <c r="AS24" s="87">
        <f t="shared" si="11"/>
        <v>0</v>
      </c>
      <c r="AT24" s="87">
        <f t="shared" si="11"/>
        <v>0</v>
      </c>
      <c r="AU24" s="87">
        <f t="shared" si="11"/>
        <v>0</v>
      </c>
      <c r="AV24" s="87">
        <f t="shared" si="11"/>
        <v>0</v>
      </c>
      <c r="AW24" s="87">
        <f t="shared" si="11"/>
        <v>0</v>
      </c>
      <c r="AX24" s="87">
        <f t="shared" si="11"/>
        <v>0</v>
      </c>
      <c r="AY24" s="87">
        <f t="shared" si="11"/>
        <v>0</v>
      </c>
      <c r="AZ24" s="87">
        <f t="shared" si="11"/>
        <v>0</v>
      </c>
      <c r="BA24" s="87">
        <f t="shared" si="11"/>
        <v>0</v>
      </c>
      <c r="BB24" s="87">
        <f t="shared" si="11"/>
        <v>0</v>
      </c>
      <c r="BC24" s="87">
        <f t="shared" si="11"/>
        <v>0</v>
      </c>
      <c r="BD24" s="87">
        <f t="shared" si="11"/>
        <v>0</v>
      </c>
      <c r="BE24" s="87">
        <f t="shared" si="11"/>
        <v>0</v>
      </c>
      <c r="BF24" s="87">
        <f t="shared" si="11"/>
        <v>0</v>
      </c>
      <c r="BG24" s="87">
        <f t="shared" si="11"/>
        <v>0</v>
      </c>
      <c r="BH24" s="87">
        <f t="shared" si="11"/>
        <v>0</v>
      </c>
      <c r="BI24" s="87">
        <f t="shared" si="11"/>
        <v>0</v>
      </c>
    </row>
    <row r="25" ht="18.75" customHeight="1" spans="1:61">
      <c r="A25" s="99">
        <v>2101101</v>
      </c>
      <c r="B25" s="89" t="s">
        <v>468</v>
      </c>
      <c r="C25" s="94">
        <f t="shared" si="0"/>
        <v>24268.96</v>
      </c>
      <c r="D25" s="94">
        <f t="shared" si="1"/>
        <v>24268.96</v>
      </c>
      <c r="E25" s="95">
        <v>0</v>
      </c>
      <c r="F25" s="95">
        <v>0</v>
      </c>
      <c r="G25" s="95">
        <v>0</v>
      </c>
      <c r="H25" s="95">
        <v>0</v>
      </c>
      <c r="I25" s="95">
        <v>0</v>
      </c>
      <c r="J25" s="95">
        <v>0</v>
      </c>
      <c r="K25" s="94">
        <v>24268.96</v>
      </c>
      <c r="L25" s="95">
        <v>0</v>
      </c>
      <c r="M25" s="95">
        <v>0</v>
      </c>
      <c r="N25" s="95">
        <v>0</v>
      </c>
      <c r="O25" s="107">
        <v>0</v>
      </c>
      <c r="P25" s="107">
        <v>0</v>
      </c>
      <c r="Q25" s="95">
        <v>0</v>
      </c>
      <c r="R25" s="94">
        <f>SUM(S25:AS25)</f>
        <v>0</v>
      </c>
      <c r="S25" s="107">
        <v>0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7">
        <v>0</v>
      </c>
      <c r="AA25" s="107">
        <v>0</v>
      </c>
      <c r="AB25" s="107">
        <v>0</v>
      </c>
      <c r="AC25" s="107">
        <v>0</v>
      </c>
      <c r="AD25" s="107">
        <v>0</v>
      </c>
      <c r="AE25" s="107">
        <v>0</v>
      </c>
      <c r="AF25" s="107">
        <v>0</v>
      </c>
      <c r="AG25" s="107">
        <v>0</v>
      </c>
      <c r="AH25" s="107">
        <v>0</v>
      </c>
      <c r="AI25" s="107">
        <v>0</v>
      </c>
      <c r="AJ25" s="107">
        <v>0</v>
      </c>
      <c r="AK25" s="107">
        <v>0</v>
      </c>
      <c r="AL25" s="107">
        <v>0</v>
      </c>
      <c r="AM25" s="107">
        <v>0</v>
      </c>
      <c r="AN25" s="107">
        <v>0</v>
      </c>
      <c r="AO25" s="107">
        <v>0</v>
      </c>
      <c r="AP25" s="107">
        <v>0</v>
      </c>
      <c r="AQ25" s="107">
        <v>0</v>
      </c>
      <c r="AR25" s="107">
        <v>0</v>
      </c>
      <c r="AS25" s="107">
        <v>0</v>
      </c>
      <c r="AT25" s="94">
        <f>SUM(AU25:BE25)</f>
        <v>0</v>
      </c>
      <c r="AU25" s="107">
        <v>0</v>
      </c>
      <c r="AV25" s="107">
        <v>0</v>
      </c>
      <c r="AW25" s="107">
        <v>0</v>
      </c>
      <c r="AX25" s="107">
        <v>0</v>
      </c>
      <c r="AY25" s="107">
        <v>0</v>
      </c>
      <c r="AZ25" s="107">
        <v>0</v>
      </c>
      <c r="BA25" s="107">
        <v>0</v>
      </c>
      <c r="BB25" s="107">
        <v>0</v>
      </c>
      <c r="BC25" s="107">
        <v>0</v>
      </c>
      <c r="BD25" s="107">
        <v>0</v>
      </c>
      <c r="BE25" s="107">
        <v>0</v>
      </c>
      <c r="BF25" s="94">
        <f>SUM(BG25:BI25)</f>
        <v>0</v>
      </c>
      <c r="BG25" s="107">
        <v>0</v>
      </c>
      <c r="BH25" s="107">
        <v>0</v>
      </c>
      <c r="BI25" s="107">
        <v>0</v>
      </c>
    </row>
    <row r="26" ht="18.75" customHeight="1" spans="1:61">
      <c r="A26" s="100">
        <v>2101102</v>
      </c>
      <c r="B26" s="101" t="s">
        <v>469</v>
      </c>
      <c r="C26" s="98">
        <f t="shared" si="0"/>
        <v>622296.96</v>
      </c>
      <c r="D26" s="98">
        <f t="shared" si="1"/>
        <v>622296.96</v>
      </c>
      <c r="E26" s="102">
        <v>0</v>
      </c>
      <c r="F26" s="102">
        <v>0</v>
      </c>
      <c r="G26" s="102">
        <v>0</v>
      </c>
      <c r="H26" s="102">
        <v>0</v>
      </c>
      <c r="I26" s="102">
        <v>0</v>
      </c>
      <c r="J26" s="102">
        <v>0</v>
      </c>
      <c r="K26" s="108">
        <v>622296.96</v>
      </c>
      <c r="L26" s="102">
        <v>0</v>
      </c>
      <c r="M26" s="102">
        <v>0</v>
      </c>
      <c r="N26" s="102">
        <v>0</v>
      </c>
      <c r="O26" s="109">
        <v>0</v>
      </c>
      <c r="P26" s="109">
        <v>0</v>
      </c>
      <c r="Q26" s="102">
        <v>0</v>
      </c>
      <c r="R26" s="114">
        <f>SUM(S26:AS26)</f>
        <v>0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09">
        <v>0</v>
      </c>
      <c r="Y26" s="109">
        <v>0</v>
      </c>
      <c r="Z26" s="109">
        <v>0</v>
      </c>
      <c r="AA26" s="109">
        <v>0</v>
      </c>
      <c r="AB26" s="109">
        <v>0</v>
      </c>
      <c r="AC26" s="109">
        <v>0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109">
        <v>0</v>
      </c>
      <c r="AL26" s="109">
        <v>0</v>
      </c>
      <c r="AM26" s="109">
        <v>0</v>
      </c>
      <c r="AN26" s="109">
        <v>0</v>
      </c>
      <c r="AO26" s="109">
        <v>0</v>
      </c>
      <c r="AP26" s="109">
        <v>0</v>
      </c>
      <c r="AQ26" s="109">
        <v>0</v>
      </c>
      <c r="AR26" s="109">
        <v>0</v>
      </c>
      <c r="AS26" s="109">
        <v>0</v>
      </c>
      <c r="AT26" s="114">
        <f>SUM(AU26:BE26)</f>
        <v>0</v>
      </c>
      <c r="AU26" s="109">
        <v>0</v>
      </c>
      <c r="AV26" s="109">
        <v>0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14">
        <f>SUM(BG26:BI26)</f>
        <v>0</v>
      </c>
      <c r="BG26" s="109">
        <v>0</v>
      </c>
      <c r="BH26" s="109">
        <v>0</v>
      </c>
      <c r="BI26" s="109">
        <v>0</v>
      </c>
    </row>
    <row r="27" ht="18.75" customHeight="1" spans="1:61">
      <c r="A27" s="100">
        <v>2101103</v>
      </c>
      <c r="B27" s="101" t="s">
        <v>470</v>
      </c>
      <c r="C27" s="87">
        <f t="shared" si="0"/>
        <v>174126.8</v>
      </c>
      <c r="D27" s="87">
        <f t="shared" si="1"/>
        <v>174126.8</v>
      </c>
      <c r="E27" s="102">
        <v>0</v>
      </c>
      <c r="F27" s="102">
        <v>0</v>
      </c>
      <c r="G27" s="102">
        <v>0</v>
      </c>
      <c r="H27" s="102">
        <v>0</v>
      </c>
      <c r="I27" s="102">
        <v>0</v>
      </c>
      <c r="J27" s="102">
        <v>0</v>
      </c>
      <c r="K27" s="102">
        <v>0</v>
      </c>
      <c r="L27" s="108">
        <v>174126.8</v>
      </c>
      <c r="M27" s="102">
        <v>0</v>
      </c>
      <c r="N27" s="102">
        <v>0</v>
      </c>
      <c r="O27" s="109">
        <v>0</v>
      </c>
      <c r="P27" s="109">
        <v>0</v>
      </c>
      <c r="Q27" s="102">
        <v>0</v>
      </c>
      <c r="R27" s="114">
        <f>SUM(S27:AS27)</f>
        <v>0</v>
      </c>
      <c r="S27" s="109">
        <v>0</v>
      </c>
      <c r="T27" s="109">
        <v>0</v>
      </c>
      <c r="U27" s="109">
        <v>0</v>
      </c>
      <c r="V27" s="109">
        <v>0</v>
      </c>
      <c r="W27" s="109">
        <v>0</v>
      </c>
      <c r="X27" s="109">
        <v>0</v>
      </c>
      <c r="Y27" s="109">
        <v>0</v>
      </c>
      <c r="Z27" s="109">
        <v>0</v>
      </c>
      <c r="AA27" s="109">
        <v>0</v>
      </c>
      <c r="AB27" s="109">
        <v>0</v>
      </c>
      <c r="AC27" s="109">
        <v>0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109">
        <v>0</v>
      </c>
      <c r="AL27" s="109">
        <v>0</v>
      </c>
      <c r="AM27" s="109">
        <v>0</v>
      </c>
      <c r="AN27" s="109">
        <v>0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14">
        <f>SUM(AU27:BE27)</f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14">
        <f>SUM(BG27:BI27)</f>
        <v>0</v>
      </c>
      <c r="BG27" s="109">
        <v>0</v>
      </c>
      <c r="BH27" s="109">
        <v>0</v>
      </c>
      <c r="BI27" s="109">
        <v>0</v>
      </c>
    </row>
    <row r="28" ht="18.75" customHeight="1" spans="1:61">
      <c r="A28" s="96">
        <v>212</v>
      </c>
      <c r="B28" s="97" t="s">
        <v>285</v>
      </c>
      <c r="C28" s="98">
        <f t="shared" si="0"/>
        <v>530868</v>
      </c>
      <c r="D28" s="98">
        <f t="shared" si="1"/>
        <v>454228</v>
      </c>
      <c r="E28" s="98">
        <f t="shared" ref="E28:BI28" si="12">E29</f>
        <v>134508</v>
      </c>
      <c r="F28" s="98">
        <f t="shared" si="12"/>
        <v>23040</v>
      </c>
      <c r="G28" s="98">
        <f t="shared" si="12"/>
        <v>185200</v>
      </c>
      <c r="H28" s="98">
        <f t="shared" si="12"/>
        <v>110280</v>
      </c>
      <c r="I28" s="98">
        <f t="shared" si="12"/>
        <v>0</v>
      </c>
      <c r="J28" s="98">
        <f t="shared" si="12"/>
        <v>0</v>
      </c>
      <c r="K28" s="98">
        <f t="shared" si="12"/>
        <v>0</v>
      </c>
      <c r="L28" s="98">
        <f t="shared" si="12"/>
        <v>0</v>
      </c>
      <c r="M28" s="98">
        <f t="shared" si="12"/>
        <v>0</v>
      </c>
      <c r="N28" s="98">
        <f t="shared" si="12"/>
        <v>0</v>
      </c>
      <c r="O28" s="98">
        <f t="shared" si="12"/>
        <v>0</v>
      </c>
      <c r="P28" s="98">
        <f t="shared" si="12"/>
        <v>0</v>
      </c>
      <c r="Q28" s="98">
        <f t="shared" si="12"/>
        <v>1200</v>
      </c>
      <c r="R28" s="98">
        <f t="shared" si="12"/>
        <v>76400</v>
      </c>
      <c r="S28" s="98">
        <f t="shared" si="12"/>
        <v>10000</v>
      </c>
      <c r="T28" s="98">
        <f t="shared" si="12"/>
        <v>28000</v>
      </c>
      <c r="U28" s="98">
        <f t="shared" si="12"/>
        <v>0</v>
      </c>
      <c r="V28" s="98">
        <f t="shared" si="12"/>
        <v>0</v>
      </c>
      <c r="W28" s="98">
        <f t="shared" si="12"/>
        <v>0</v>
      </c>
      <c r="X28" s="98">
        <f t="shared" si="12"/>
        <v>0</v>
      </c>
      <c r="Y28" s="98">
        <f t="shared" si="12"/>
        <v>0</v>
      </c>
      <c r="Z28" s="98">
        <f t="shared" si="12"/>
        <v>0</v>
      </c>
      <c r="AA28" s="98">
        <f t="shared" si="12"/>
        <v>0</v>
      </c>
      <c r="AB28" s="98">
        <f t="shared" si="12"/>
        <v>0</v>
      </c>
      <c r="AC28" s="98">
        <f t="shared" si="12"/>
        <v>0</v>
      </c>
      <c r="AD28" s="98">
        <f t="shared" si="12"/>
        <v>0</v>
      </c>
      <c r="AE28" s="98">
        <f t="shared" si="12"/>
        <v>26400</v>
      </c>
      <c r="AF28" s="98">
        <f t="shared" si="12"/>
        <v>0</v>
      </c>
      <c r="AG28" s="98">
        <f t="shared" si="12"/>
        <v>0</v>
      </c>
      <c r="AH28" s="98">
        <f t="shared" si="12"/>
        <v>0</v>
      </c>
      <c r="AI28" s="98">
        <f t="shared" si="12"/>
        <v>0</v>
      </c>
      <c r="AJ28" s="98">
        <f t="shared" si="12"/>
        <v>0</v>
      </c>
      <c r="AK28" s="98">
        <f t="shared" si="12"/>
        <v>0</v>
      </c>
      <c r="AL28" s="98">
        <f t="shared" si="12"/>
        <v>0</v>
      </c>
      <c r="AM28" s="98">
        <f t="shared" si="12"/>
        <v>0</v>
      </c>
      <c r="AN28" s="98">
        <f t="shared" si="12"/>
        <v>0</v>
      </c>
      <c r="AO28" s="98">
        <f t="shared" si="12"/>
        <v>0</v>
      </c>
      <c r="AP28" s="98">
        <f t="shared" si="12"/>
        <v>0</v>
      </c>
      <c r="AQ28" s="98">
        <f t="shared" si="12"/>
        <v>0</v>
      </c>
      <c r="AR28" s="98">
        <f t="shared" si="12"/>
        <v>0</v>
      </c>
      <c r="AS28" s="98">
        <f t="shared" si="12"/>
        <v>12000</v>
      </c>
      <c r="AT28" s="98">
        <f t="shared" si="12"/>
        <v>240</v>
      </c>
      <c r="AU28" s="98">
        <f t="shared" si="12"/>
        <v>0</v>
      </c>
      <c r="AV28" s="98">
        <f t="shared" si="12"/>
        <v>0</v>
      </c>
      <c r="AW28" s="98">
        <f t="shared" si="12"/>
        <v>0</v>
      </c>
      <c r="AX28" s="98">
        <f t="shared" si="12"/>
        <v>0</v>
      </c>
      <c r="AY28" s="98">
        <f t="shared" si="12"/>
        <v>0</v>
      </c>
      <c r="AZ28" s="98">
        <f t="shared" si="12"/>
        <v>0</v>
      </c>
      <c r="BA28" s="98">
        <f t="shared" si="12"/>
        <v>0</v>
      </c>
      <c r="BB28" s="98">
        <f t="shared" si="12"/>
        <v>240</v>
      </c>
      <c r="BC28" s="98">
        <f t="shared" si="12"/>
        <v>0</v>
      </c>
      <c r="BD28" s="98">
        <f t="shared" si="12"/>
        <v>0</v>
      </c>
      <c r="BE28" s="98">
        <f t="shared" si="12"/>
        <v>0</v>
      </c>
      <c r="BF28" s="98">
        <f t="shared" si="12"/>
        <v>0</v>
      </c>
      <c r="BG28" s="98">
        <f t="shared" si="12"/>
        <v>0</v>
      </c>
      <c r="BH28" s="98">
        <f t="shared" si="12"/>
        <v>0</v>
      </c>
      <c r="BI28" s="98">
        <f t="shared" si="12"/>
        <v>0</v>
      </c>
    </row>
    <row r="29" ht="18.75" customHeight="1" spans="1:61">
      <c r="A29" s="85">
        <v>21201</v>
      </c>
      <c r="B29" s="86" t="s">
        <v>471</v>
      </c>
      <c r="C29" s="87">
        <f t="shared" si="0"/>
        <v>530868</v>
      </c>
      <c r="D29" s="87">
        <f t="shared" si="1"/>
        <v>454228</v>
      </c>
      <c r="E29" s="87">
        <f t="shared" ref="E29:BI29" si="13">E30</f>
        <v>134508</v>
      </c>
      <c r="F29" s="87">
        <f t="shared" si="13"/>
        <v>23040</v>
      </c>
      <c r="G29" s="87">
        <f t="shared" si="13"/>
        <v>185200</v>
      </c>
      <c r="H29" s="87">
        <f t="shared" si="13"/>
        <v>110280</v>
      </c>
      <c r="I29" s="87">
        <f t="shared" si="13"/>
        <v>0</v>
      </c>
      <c r="J29" s="87">
        <f t="shared" si="13"/>
        <v>0</v>
      </c>
      <c r="K29" s="87">
        <f t="shared" si="13"/>
        <v>0</v>
      </c>
      <c r="L29" s="87">
        <f t="shared" si="13"/>
        <v>0</v>
      </c>
      <c r="M29" s="87">
        <f t="shared" si="13"/>
        <v>0</v>
      </c>
      <c r="N29" s="87">
        <f t="shared" si="13"/>
        <v>0</v>
      </c>
      <c r="O29" s="87">
        <f t="shared" si="13"/>
        <v>0</v>
      </c>
      <c r="P29" s="87">
        <f t="shared" si="13"/>
        <v>0</v>
      </c>
      <c r="Q29" s="87">
        <f t="shared" si="13"/>
        <v>1200</v>
      </c>
      <c r="R29" s="87">
        <f t="shared" si="13"/>
        <v>76400</v>
      </c>
      <c r="S29" s="87">
        <f t="shared" si="13"/>
        <v>10000</v>
      </c>
      <c r="T29" s="87">
        <f t="shared" si="13"/>
        <v>28000</v>
      </c>
      <c r="U29" s="87">
        <f t="shared" si="13"/>
        <v>0</v>
      </c>
      <c r="V29" s="87">
        <f t="shared" si="13"/>
        <v>0</v>
      </c>
      <c r="W29" s="87">
        <f t="shared" si="13"/>
        <v>0</v>
      </c>
      <c r="X29" s="87">
        <f t="shared" si="13"/>
        <v>0</v>
      </c>
      <c r="Y29" s="87">
        <f t="shared" si="13"/>
        <v>0</v>
      </c>
      <c r="Z29" s="87">
        <f t="shared" si="13"/>
        <v>0</v>
      </c>
      <c r="AA29" s="87">
        <f t="shared" si="13"/>
        <v>0</v>
      </c>
      <c r="AB29" s="87">
        <f t="shared" si="13"/>
        <v>0</v>
      </c>
      <c r="AC29" s="87">
        <f t="shared" si="13"/>
        <v>0</v>
      </c>
      <c r="AD29" s="87">
        <f t="shared" si="13"/>
        <v>0</v>
      </c>
      <c r="AE29" s="87">
        <f t="shared" si="13"/>
        <v>26400</v>
      </c>
      <c r="AF29" s="87">
        <f t="shared" si="13"/>
        <v>0</v>
      </c>
      <c r="AG29" s="87">
        <f t="shared" si="13"/>
        <v>0</v>
      </c>
      <c r="AH29" s="87">
        <f t="shared" si="13"/>
        <v>0</v>
      </c>
      <c r="AI29" s="87">
        <f t="shared" si="13"/>
        <v>0</v>
      </c>
      <c r="AJ29" s="87">
        <f t="shared" si="13"/>
        <v>0</v>
      </c>
      <c r="AK29" s="87">
        <f t="shared" si="13"/>
        <v>0</v>
      </c>
      <c r="AL29" s="87">
        <f t="shared" si="13"/>
        <v>0</v>
      </c>
      <c r="AM29" s="87">
        <f t="shared" si="13"/>
        <v>0</v>
      </c>
      <c r="AN29" s="87">
        <f t="shared" si="13"/>
        <v>0</v>
      </c>
      <c r="AO29" s="87">
        <f t="shared" si="13"/>
        <v>0</v>
      </c>
      <c r="AP29" s="87">
        <f t="shared" si="13"/>
        <v>0</v>
      </c>
      <c r="AQ29" s="87">
        <f t="shared" si="13"/>
        <v>0</v>
      </c>
      <c r="AR29" s="87">
        <f t="shared" si="13"/>
        <v>0</v>
      </c>
      <c r="AS29" s="87">
        <f t="shared" si="13"/>
        <v>12000</v>
      </c>
      <c r="AT29" s="87">
        <f t="shared" si="13"/>
        <v>240</v>
      </c>
      <c r="AU29" s="87">
        <f t="shared" si="13"/>
        <v>0</v>
      </c>
      <c r="AV29" s="87">
        <f t="shared" si="13"/>
        <v>0</v>
      </c>
      <c r="AW29" s="87">
        <f t="shared" si="13"/>
        <v>0</v>
      </c>
      <c r="AX29" s="87">
        <f t="shared" si="13"/>
        <v>0</v>
      </c>
      <c r="AY29" s="87">
        <f t="shared" si="13"/>
        <v>0</v>
      </c>
      <c r="AZ29" s="87">
        <f t="shared" si="13"/>
        <v>0</v>
      </c>
      <c r="BA29" s="87">
        <f t="shared" si="13"/>
        <v>0</v>
      </c>
      <c r="BB29" s="87">
        <f t="shared" si="13"/>
        <v>240</v>
      </c>
      <c r="BC29" s="87">
        <f t="shared" si="13"/>
        <v>0</v>
      </c>
      <c r="BD29" s="87">
        <f t="shared" si="13"/>
        <v>0</v>
      </c>
      <c r="BE29" s="87">
        <f t="shared" si="13"/>
        <v>0</v>
      </c>
      <c r="BF29" s="87">
        <f t="shared" si="13"/>
        <v>0</v>
      </c>
      <c r="BG29" s="87">
        <f t="shared" si="13"/>
        <v>0</v>
      </c>
      <c r="BH29" s="87">
        <f t="shared" si="13"/>
        <v>0</v>
      </c>
      <c r="BI29" s="87">
        <f t="shared" si="13"/>
        <v>0</v>
      </c>
    </row>
    <row r="30" ht="18.75" customHeight="1" spans="1:61">
      <c r="A30" s="85">
        <v>2120104</v>
      </c>
      <c r="B30" s="86" t="s">
        <v>287</v>
      </c>
      <c r="C30" s="87">
        <f t="shared" si="0"/>
        <v>530868</v>
      </c>
      <c r="D30" s="87">
        <f t="shared" si="1"/>
        <v>454228</v>
      </c>
      <c r="E30" s="87">
        <v>134508</v>
      </c>
      <c r="F30" s="87">
        <v>23040</v>
      </c>
      <c r="G30" s="87">
        <v>185200</v>
      </c>
      <c r="H30" s="87">
        <v>110280</v>
      </c>
      <c r="I30" s="88">
        <v>0</v>
      </c>
      <c r="J30" s="87">
        <v>0</v>
      </c>
      <c r="K30" s="88">
        <v>0</v>
      </c>
      <c r="L30" s="88">
        <v>0</v>
      </c>
      <c r="M30" s="88">
        <v>0</v>
      </c>
      <c r="N30" s="88">
        <v>0</v>
      </c>
      <c r="O30" s="106">
        <v>0</v>
      </c>
      <c r="P30" s="106">
        <v>0</v>
      </c>
      <c r="Q30" s="87">
        <v>1200</v>
      </c>
      <c r="R30" s="87">
        <f>SUM(S30:AS30)</f>
        <v>76400</v>
      </c>
      <c r="S30" s="106">
        <v>10000</v>
      </c>
      <c r="T30" s="106">
        <v>28000</v>
      </c>
      <c r="U30" s="106">
        <v>0</v>
      </c>
      <c r="V30" s="106">
        <v>0</v>
      </c>
      <c r="W30" s="106">
        <v>0</v>
      </c>
      <c r="X30" s="106">
        <v>0</v>
      </c>
      <c r="Y30" s="106">
        <v>0</v>
      </c>
      <c r="Z30" s="106">
        <v>0</v>
      </c>
      <c r="AA30" s="106">
        <v>0</v>
      </c>
      <c r="AB30" s="106">
        <v>0</v>
      </c>
      <c r="AC30" s="106">
        <v>0</v>
      </c>
      <c r="AD30" s="106">
        <v>0</v>
      </c>
      <c r="AE30" s="87">
        <v>26400</v>
      </c>
      <c r="AF30" s="106">
        <v>0</v>
      </c>
      <c r="AG30" s="106">
        <v>0</v>
      </c>
      <c r="AH30" s="106">
        <v>0</v>
      </c>
      <c r="AI30" s="106">
        <v>0</v>
      </c>
      <c r="AJ30" s="106">
        <v>0</v>
      </c>
      <c r="AK30" s="106">
        <v>0</v>
      </c>
      <c r="AL30" s="106">
        <v>0</v>
      </c>
      <c r="AM30" s="106">
        <v>0</v>
      </c>
      <c r="AN30" s="106">
        <v>0</v>
      </c>
      <c r="AO30" s="106">
        <v>0</v>
      </c>
      <c r="AP30" s="106">
        <v>0</v>
      </c>
      <c r="AQ30" s="106">
        <v>0</v>
      </c>
      <c r="AR30" s="106">
        <v>0</v>
      </c>
      <c r="AS30" s="106">
        <v>12000</v>
      </c>
      <c r="AT30" s="87">
        <f>SUM(AU30:BE30)</f>
        <v>240</v>
      </c>
      <c r="AU30" s="106">
        <v>0</v>
      </c>
      <c r="AV30" s="87">
        <v>0</v>
      </c>
      <c r="AW30" s="106">
        <v>0</v>
      </c>
      <c r="AX30" s="106">
        <v>0</v>
      </c>
      <c r="AY30" s="106">
        <v>0</v>
      </c>
      <c r="AZ30" s="106">
        <v>0</v>
      </c>
      <c r="BA30" s="106">
        <v>0</v>
      </c>
      <c r="BB30" s="87">
        <v>240</v>
      </c>
      <c r="BC30" s="106">
        <v>0</v>
      </c>
      <c r="BD30" s="106">
        <v>0</v>
      </c>
      <c r="BE30" s="87">
        <v>0</v>
      </c>
      <c r="BF30" s="87">
        <f>SUM(BG30:BI30)</f>
        <v>0</v>
      </c>
      <c r="BG30" s="106">
        <v>0</v>
      </c>
      <c r="BH30" s="106">
        <v>0</v>
      </c>
      <c r="BI30" s="106">
        <v>0</v>
      </c>
    </row>
    <row r="31" ht="18.75" customHeight="1" spans="1:61">
      <c r="A31" s="85">
        <v>213</v>
      </c>
      <c r="B31" s="86" t="s">
        <v>305</v>
      </c>
      <c r="C31" s="87">
        <f t="shared" si="0"/>
        <v>6306828</v>
      </c>
      <c r="D31" s="87">
        <f t="shared" si="1"/>
        <v>5551948</v>
      </c>
      <c r="E31" s="87">
        <f t="shared" ref="E31:BI31" si="14">E32</f>
        <v>1518324</v>
      </c>
      <c r="F31" s="87">
        <f t="shared" si="14"/>
        <v>225360</v>
      </c>
      <c r="G31" s="87">
        <f t="shared" si="14"/>
        <v>2546500</v>
      </c>
      <c r="H31" s="87">
        <f t="shared" si="14"/>
        <v>1256664</v>
      </c>
      <c r="I31" s="87">
        <f t="shared" si="14"/>
        <v>0</v>
      </c>
      <c r="J31" s="87">
        <f t="shared" si="14"/>
        <v>0</v>
      </c>
      <c r="K31" s="87">
        <f t="shared" si="14"/>
        <v>0</v>
      </c>
      <c r="L31" s="87">
        <f t="shared" si="14"/>
        <v>0</v>
      </c>
      <c r="M31" s="87">
        <f t="shared" si="14"/>
        <v>0</v>
      </c>
      <c r="N31" s="87">
        <f t="shared" si="14"/>
        <v>0</v>
      </c>
      <c r="O31" s="87">
        <f t="shared" si="14"/>
        <v>0</v>
      </c>
      <c r="P31" s="87">
        <f t="shared" si="14"/>
        <v>0</v>
      </c>
      <c r="Q31" s="87">
        <f t="shared" si="14"/>
        <v>5100</v>
      </c>
      <c r="R31" s="87">
        <f t="shared" si="14"/>
        <v>751400</v>
      </c>
      <c r="S31" s="87">
        <f t="shared" si="14"/>
        <v>85000</v>
      </c>
      <c r="T31" s="87">
        <f t="shared" si="14"/>
        <v>80000</v>
      </c>
      <c r="U31" s="87">
        <f t="shared" si="14"/>
        <v>0</v>
      </c>
      <c r="V31" s="87">
        <f t="shared" si="14"/>
        <v>0</v>
      </c>
      <c r="W31" s="87">
        <f t="shared" si="14"/>
        <v>9000</v>
      </c>
      <c r="X31" s="87">
        <f t="shared" si="14"/>
        <v>0</v>
      </c>
      <c r="Y31" s="87">
        <f t="shared" si="14"/>
        <v>0</v>
      </c>
      <c r="Z31" s="87">
        <f t="shared" si="14"/>
        <v>0</v>
      </c>
      <c r="AA31" s="87">
        <f t="shared" si="14"/>
        <v>0</v>
      </c>
      <c r="AB31" s="87">
        <f t="shared" si="14"/>
        <v>0</v>
      </c>
      <c r="AC31" s="87">
        <f t="shared" si="14"/>
        <v>0</v>
      </c>
      <c r="AD31" s="87">
        <f t="shared" si="14"/>
        <v>0</v>
      </c>
      <c r="AE31" s="87">
        <f t="shared" si="14"/>
        <v>323400</v>
      </c>
      <c r="AF31" s="87">
        <f t="shared" si="14"/>
        <v>0</v>
      </c>
      <c r="AG31" s="87">
        <f t="shared" si="14"/>
        <v>0</v>
      </c>
      <c r="AH31" s="87">
        <f t="shared" si="14"/>
        <v>0</v>
      </c>
      <c r="AI31" s="87">
        <f t="shared" si="14"/>
        <v>0</v>
      </c>
      <c r="AJ31" s="87">
        <f t="shared" si="14"/>
        <v>0</v>
      </c>
      <c r="AK31" s="87">
        <f t="shared" si="14"/>
        <v>0</v>
      </c>
      <c r="AL31" s="87">
        <f t="shared" si="14"/>
        <v>0</v>
      </c>
      <c r="AM31" s="87">
        <f t="shared" si="14"/>
        <v>160000</v>
      </c>
      <c r="AN31" s="87">
        <f t="shared" si="14"/>
        <v>0</v>
      </c>
      <c r="AO31" s="87">
        <f t="shared" si="14"/>
        <v>31000</v>
      </c>
      <c r="AP31" s="87">
        <f t="shared" si="14"/>
        <v>0</v>
      </c>
      <c r="AQ31" s="87">
        <f t="shared" si="14"/>
        <v>0</v>
      </c>
      <c r="AR31" s="87">
        <f t="shared" si="14"/>
        <v>0</v>
      </c>
      <c r="AS31" s="87">
        <f t="shared" si="14"/>
        <v>63000</v>
      </c>
      <c r="AT31" s="87">
        <f t="shared" si="14"/>
        <v>3480</v>
      </c>
      <c r="AU31" s="87">
        <f t="shared" si="14"/>
        <v>0</v>
      </c>
      <c r="AV31" s="87">
        <f t="shared" si="14"/>
        <v>0</v>
      </c>
      <c r="AW31" s="87">
        <f t="shared" si="14"/>
        <v>0</v>
      </c>
      <c r="AX31" s="87">
        <f t="shared" si="14"/>
        <v>0</v>
      </c>
      <c r="AY31" s="87">
        <f t="shared" si="14"/>
        <v>0</v>
      </c>
      <c r="AZ31" s="87">
        <f t="shared" si="14"/>
        <v>0</v>
      </c>
      <c r="BA31" s="87">
        <f t="shared" si="14"/>
        <v>0</v>
      </c>
      <c r="BB31" s="87">
        <f t="shared" si="14"/>
        <v>3480</v>
      </c>
      <c r="BC31" s="87">
        <f t="shared" si="14"/>
        <v>0</v>
      </c>
      <c r="BD31" s="87">
        <f t="shared" si="14"/>
        <v>0</v>
      </c>
      <c r="BE31" s="87">
        <f t="shared" si="14"/>
        <v>0</v>
      </c>
      <c r="BF31" s="87">
        <f t="shared" si="14"/>
        <v>0</v>
      </c>
      <c r="BG31" s="87">
        <f t="shared" si="14"/>
        <v>0</v>
      </c>
      <c r="BH31" s="87">
        <f t="shared" si="14"/>
        <v>0</v>
      </c>
      <c r="BI31" s="87">
        <f t="shared" si="14"/>
        <v>0</v>
      </c>
    </row>
    <row r="32" ht="18.75" customHeight="1" spans="1:61">
      <c r="A32" s="85">
        <v>21301</v>
      </c>
      <c r="B32" s="86" t="s">
        <v>472</v>
      </c>
      <c r="C32" s="87">
        <f t="shared" si="0"/>
        <v>6306828</v>
      </c>
      <c r="D32" s="87">
        <f t="shared" si="1"/>
        <v>5551948</v>
      </c>
      <c r="E32" s="87">
        <f t="shared" ref="E32:BI32" si="15">E33</f>
        <v>1518324</v>
      </c>
      <c r="F32" s="87">
        <f t="shared" si="15"/>
        <v>225360</v>
      </c>
      <c r="G32" s="87">
        <f t="shared" si="15"/>
        <v>2546500</v>
      </c>
      <c r="H32" s="87">
        <f t="shared" si="15"/>
        <v>1256664</v>
      </c>
      <c r="I32" s="87">
        <f t="shared" si="15"/>
        <v>0</v>
      </c>
      <c r="J32" s="87">
        <f t="shared" si="15"/>
        <v>0</v>
      </c>
      <c r="K32" s="87">
        <f t="shared" si="15"/>
        <v>0</v>
      </c>
      <c r="L32" s="87">
        <f t="shared" si="15"/>
        <v>0</v>
      </c>
      <c r="M32" s="87">
        <f t="shared" si="15"/>
        <v>0</v>
      </c>
      <c r="N32" s="87">
        <f t="shared" si="15"/>
        <v>0</v>
      </c>
      <c r="O32" s="87">
        <f t="shared" si="15"/>
        <v>0</v>
      </c>
      <c r="P32" s="87">
        <f t="shared" si="15"/>
        <v>0</v>
      </c>
      <c r="Q32" s="87">
        <f t="shared" si="15"/>
        <v>5100</v>
      </c>
      <c r="R32" s="87">
        <f t="shared" si="15"/>
        <v>751400</v>
      </c>
      <c r="S32" s="87">
        <f t="shared" si="15"/>
        <v>85000</v>
      </c>
      <c r="T32" s="87">
        <f t="shared" si="15"/>
        <v>80000</v>
      </c>
      <c r="U32" s="87">
        <f t="shared" si="15"/>
        <v>0</v>
      </c>
      <c r="V32" s="87">
        <f t="shared" si="15"/>
        <v>0</v>
      </c>
      <c r="W32" s="87">
        <f t="shared" si="15"/>
        <v>9000</v>
      </c>
      <c r="X32" s="87">
        <f t="shared" si="15"/>
        <v>0</v>
      </c>
      <c r="Y32" s="87">
        <f t="shared" si="15"/>
        <v>0</v>
      </c>
      <c r="Z32" s="87">
        <f t="shared" si="15"/>
        <v>0</v>
      </c>
      <c r="AA32" s="87">
        <f t="shared" si="15"/>
        <v>0</v>
      </c>
      <c r="AB32" s="87">
        <f t="shared" si="15"/>
        <v>0</v>
      </c>
      <c r="AC32" s="87">
        <f t="shared" si="15"/>
        <v>0</v>
      </c>
      <c r="AD32" s="87">
        <f t="shared" si="15"/>
        <v>0</v>
      </c>
      <c r="AE32" s="87">
        <f t="shared" si="15"/>
        <v>323400</v>
      </c>
      <c r="AF32" s="87">
        <f t="shared" si="15"/>
        <v>0</v>
      </c>
      <c r="AG32" s="87">
        <f t="shared" si="15"/>
        <v>0</v>
      </c>
      <c r="AH32" s="87">
        <f t="shared" si="15"/>
        <v>0</v>
      </c>
      <c r="AI32" s="87">
        <f t="shared" si="15"/>
        <v>0</v>
      </c>
      <c r="AJ32" s="87">
        <f t="shared" si="15"/>
        <v>0</v>
      </c>
      <c r="AK32" s="87">
        <f t="shared" si="15"/>
        <v>0</v>
      </c>
      <c r="AL32" s="87">
        <f t="shared" si="15"/>
        <v>0</v>
      </c>
      <c r="AM32" s="87">
        <f t="shared" si="15"/>
        <v>160000</v>
      </c>
      <c r="AN32" s="87">
        <f t="shared" si="15"/>
        <v>0</v>
      </c>
      <c r="AO32" s="87">
        <f t="shared" si="15"/>
        <v>31000</v>
      </c>
      <c r="AP32" s="87">
        <f t="shared" si="15"/>
        <v>0</v>
      </c>
      <c r="AQ32" s="87">
        <f t="shared" si="15"/>
        <v>0</v>
      </c>
      <c r="AR32" s="87">
        <f t="shared" si="15"/>
        <v>0</v>
      </c>
      <c r="AS32" s="87">
        <f t="shared" si="15"/>
        <v>63000</v>
      </c>
      <c r="AT32" s="87">
        <f t="shared" si="15"/>
        <v>3480</v>
      </c>
      <c r="AU32" s="87">
        <f t="shared" si="15"/>
        <v>0</v>
      </c>
      <c r="AV32" s="87">
        <f t="shared" si="15"/>
        <v>0</v>
      </c>
      <c r="AW32" s="87">
        <f t="shared" si="15"/>
        <v>0</v>
      </c>
      <c r="AX32" s="87">
        <f t="shared" si="15"/>
        <v>0</v>
      </c>
      <c r="AY32" s="87">
        <f t="shared" si="15"/>
        <v>0</v>
      </c>
      <c r="AZ32" s="87">
        <f t="shared" si="15"/>
        <v>0</v>
      </c>
      <c r="BA32" s="87">
        <f t="shared" si="15"/>
        <v>0</v>
      </c>
      <c r="BB32" s="87">
        <f t="shared" si="15"/>
        <v>3480</v>
      </c>
      <c r="BC32" s="87">
        <f t="shared" si="15"/>
        <v>0</v>
      </c>
      <c r="BD32" s="87">
        <f t="shared" si="15"/>
        <v>0</v>
      </c>
      <c r="BE32" s="87">
        <f t="shared" si="15"/>
        <v>0</v>
      </c>
      <c r="BF32" s="87">
        <f t="shared" si="15"/>
        <v>0</v>
      </c>
      <c r="BG32" s="87">
        <f t="shared" si="15"/>
        <v>0</v>
      </c>
      <c r="BH32" s="87">
        <f t="shared" si="15"/>
        <v>0</v>
      </c>
      <c r="BI32" s="87">
        <f t="shared" si="15"/>
        <v>0</v>
      </c>
    </row>
    <row r="33" ht="18.75" customHeight="1" spans="1:61">
      <c r="A33" s="85">
        <v>2130104</v>
      </c>
      <c r="B33" s="86" t="s">
        <v>473</v>
      </c>
      <c r="C33" s="87">
        <f t="shared" si="0"/>
        <v>6306828</v>
      </c>
      <c r="D33" s="87">
        <f t="shared" si="1"/>
        <v>5551948</v>
      </c>
      <c r="E33" s="87">
        <v>1518324</v>
      </c>
      <c r="F33" s="87">
        <v>225360</v>
      </c>
      <c r="G33" s="87">
        <v>2546500</v>
      </c>
      <c r="H33" s="87">
        <v>1256664</v>
      </c>
      <c r="I33" s="88">
        <v>0</v>
      </c>
      <c r="J33" s="88">
        <v>0</v>
      </c>
      <c r="K33" s="88">
        <v>0</v>
      </c>
      <c r="L33" s="88">
        <v>0</v>
      </c>
      <c r="M33" s="88">
        <v>0</v>
      </c>
      <c r="N33" s="88">
        <v>0</v>
      </c>
      <c r="O33" s="106">
        <v>0</v>
      </c>
      <c r="P33" s="106">
        <v>0</v>
      </c>
      <c r="Q33" s="87">
        <v>5100</v>
      </c>
      <c r="R33" s="87">
        <f>SUM(S33:AS33)</f>
        <v>751400</v>
      </c>
      <c r="S33" s="106">
        <v>85000</v>
      </c>
      <c r="T33" s="106">
        <v>80000</v>
      </c>
      <c r="U33" s="106">
        <v>0</v>
      </c>
      <c r="V33" s="106">
        <v>0</v>
      </c>
      <c r="W33" s="106">
        <v>9000</v>
      </c>
      <c r="X33" s="106">
        <v>0</v>
      </c>
      <c r="Y33" s="106">
        <v>0</v>
      </c>
      <c r="Z33" s="106">
        <v>0</v>
      </c>
      <c r="AA33" s="106">
        <v>0</v>
      </c>
      <c r="AB33" s="106">
        <v>0</v>
      </c>
      <c r="AC33" s="106">
        <v>0</v>
      </c>
      <c r="AD33" s="106">
        <v>0</v>
      </c>
      <c r="AE33" s="87">
        <v>323400</v>
      </c>
      <c r="AF33" s="106">
        <v>0</v>
      </c>
      <c r="AG33" s="106">
        <v>0</v>
      </c>
      <c r="AH33" s="106">
        <v>0</v>
      </c>
      <c r="AI33" s="106">
        <v>0</v>
      </c>
      <c r="AJ33" s="106">
        <v>0</v>
      </c>
      <c r="AK33" s="106">
        <v>0</v>
      </c>
      <c r="AL33" s="106">
        <v>0</v>
      </c>
      <c r="AM33" s="106">
        <v>160000</v>
      </c>
      <c r="AN33" s="106">
        <v>0</v>
      </c>
      <c r="AO33" s="106">
        <v>31000</v>
      </c>
      <c r="AP33" s="106">
        <v>0</v>
      </c>
      <c r="AQ33" s="106">
        <v>0</v>
      </c>
      <c r="AR33" s="106">
        <v>0</v>
      </c>
      <c r="AS33" s="106">
        <v>63000</v>
      </c>
      <c r="AT33" s="87">
        <f>SUM(AU33:BE33)</f>
        <v>3480</v>
      </c>
      <c r="AU33" s="106">
        <v>0</v>
      </c>
      <c r="AV33" s="87">
        <v>0</v>
      </c>
      <c r="AW33" s="106">
        <v>0</v>
      </c>
      <c r="AX33" s="106">
        <v>0</v>
      </c>
      <c r="AY33" s="106">
        <v>0</v>
      </c>
      <c r="AZ33" s="106">
        <v>0</v>
      </c>
      <c r="BA33" s="106">
        <v>0</v>
      </c>
      <c r="BB33" s="87">
        <v>3480</v>
      </c>
      <c r="BC33" s="106">
        <v>0</v>
      </c>
      <c r="BD33" s="106">
        <v>0</v>
      </c>
      <c r="BE33" s="87">
        <v>0</v>
      </c>
      <c r="BF33" s="87">
        <f>SUM(BG33:BI33)</f>
        <v>0</v>
      </c>
      <c r="BG33" s="106">
        <v>0</v>
      </c>
      <c r="BH33" s="106">
        <v>0</v>
      </c>
      <c r="BI33" s="106">
        <v>0</v>
      </c>
    </row>
    <row r="34" ht="18.75" customHeight="1" spans="1:61">
      <c r="A34" s="85">
        <v>221</v>
      </c>
      <c r="B34" s="86" t="s">
        <v>367</v>
      </c>
      <c r="C34" s="87">
        <f t="shared" si="0"/>
        <v>969848.88</v>
      </c>
      <c r="D34" s="87">
        <f t="shared" si="1"/>
        <v>969848.88</v>
      </c>
      <c r="E34" s="87">
        <f t="shared" ref="E34:BI34" si="16">E35</f>
        <v>0</v>
      </c>
      <c r="F34" s="87">
        <f t="shared" si="16"/>
        <v>0</v>
      </c>
      <c r="G34" s="87">
        <f t="shared" si="16"/>
        <v>0</v>
      </c>
      <c r="H34" s="87">
        <f t="shared" si="16"/>
        <v>0</v>
      </c>
      <c r="I34" s="87">
        <f t="shared" si="16"/>
        <v>0</v>
      </c>
      <c r="J34" s="87">
        <f t="shared" si="16"/>
        <v>0</v>
      </c>
      <c r="K34" s="87">
        <f t="shared" si="16"/>
        <v>0</v>
      </c>
      <c r="L34" s="87">
        <f t="shared" si="16"/>
        <v>0</v>
      </c>
      <c r="M34" s="87">
        <f t="shared" si="16"/>
        <v>0</v>
      </c>
      <c r="N34" s="87">
        <f t="shared" si="16"/>
        <v>969848.88</v>
      </c>
      <c r="O34" s="87">
        <f t="shared" si="16"/>
        <v>0</v>
      </c>
      <c r="P34" s="87">
        <f t="shared" si="16"/>
        <v>0</v>
      </c>
      <c r="Q34" s="87">
        <f t="shared" si="16"/>
        <v>0</v>
      </c>
      <c r="R34" s="87">
        <f t="shared" si="16"/>
        <v>0</v>
      </c>
      <c r="S34" s="87">
        <f t="shared" si="16"/>
        <v>0</v>
      </c>
      <c r="T34" s="87">
        <f t="shared" si="16"/>
        <v>0</v>
      </c>
      <c r="U34" s="87">
        <f t="shared" si="16"/>
        <v>0</v>
      </c>
      <c r="V34" s="87">
        <f t="shared" si="16"/>
        <v>0</v>
      </c>
      <c r="W34" s="87">
        <f t="shared" si="16"/>
        <v>0</v>
      </c>
      <c r="X34" s="87">
        <f t="shared" si="16"/>
        <v>0</v>
      </c>
      <c r="Y34" s="87">
        <f t="shared" si="16"/>
        <v>0</v>
      </c>
      <c r="Z34" s="87">
        <f t="shared" si="16"/>
        <v>0</v>
      </c>
      <c r="AA34" s="87">
        <f t="shared" si="16"/>
        <v>0</v>
      </c>
      <c r="AB34" s="87">
        <f t="shared" si="16"/>
        <v>0</v>
      </c>
      <c r="AC34" s="87">
        <f t="shared" si="16"/>
        <v>0</v>
      </c>
      <c r="AD34" s="87">
        <f t="shared" si="16"/>
        <v>0</v>
      </c>
      <c r="AE34" s="87">
        <f t="shared" si="16"/>
        <v>0</v>
      </c>
      <c r="AF34" s="87">
        <f t="shared" si="16"/>
        <v>0</v>
      </c>
      <c r="AG34" s="87">
        <f t="shared" si="16"/>
        <v>0</v>
      </c>
      <c r="AH34" s="87">
        <f t="shared" si="16"/>
        <v>0</v>
      </c>
      <c r="AI34" s="87">
        <f t="shared" si="16"/>
        <v>0</v>
      </c>
      <c r="AJ34" s="87">
        <f t="shared" si="16"/>
        <v>0</v>
      </c>
      <c r="AK34" s="87">
        <f t="shared" si="16"/>
        <v>0</v>
      </c>
      <c r="AL34" s="87">
        <f t="shared" si="16"/>
        <v>0</v>
      </c>
      <c r="AM34" s="87">
        <f t="shared" si="16"/>
        <v>0</v>
      </c>
      <c r="AN34" s="87">
        <f t="shared" si="16"/>
        <v>0</v>
      </c>
      <c r="AO34" s="87">
        <f t="shared" si="16"/>
        <v>0</v>
      </c>
      <c r="AP34" s="87">
        <f t="shared" si="16"/>
        <v>0</v>
      </c>
      <c r="AQ34" s="87">
        <f t="shared" si="16"/>
        <v>0</v>
      </c>
      <c r="AR34" s="87">
        <f t="shared" si="16"/>
        <v>0</v>
      </c>
      <c r="AS34" s="87">
        <f t="shared" si="16"/>
        <v>0</v>
      </c>
      <c r="AT34" s="87">
        <f t="shared" si="16"/>
        <v>0</v>
      </c>
      <c r="AU34" s="87">
        <f t="shared" si="16"/>
        <v>0</v>
      </c>
      <c r="AV34" s="87">
        <f t="shared" si="16"/>
        <v>0</v>
      </c>
      <c r="AW34" s="87">
        <f t="shared" si="16"/>
        <v>0</v>
      </c>
      <c r="AX34" s="87">
        <f t="shared" si="16"/>
        <v>0</v>
      </c>
      <c r="AY34" s="87">
        <f t="shared" si="16"/>
        <v>0</v>
      </c>
      <c r="AZ34" s="87">
        <f t="shared" si="16"/>
        <v>0</v>
      </c>
      <c r="BA34" s="87">
        <f t="shared" si="16"/>
        <v>0</v>
      </c>
      <c r="BB34" s="87">
        <f t="shared" si="16"/>
        <v>0</v>
      </c>
      <c r="BC34" s="87">
        <f t="shared" si="16"/>
        <v>0</v>
      </c>
      <c r="BD34" s="87">
        <f t="shared" si="16"/>
        <v>0</v>
      </c>
      <c r="BE34" s="87">
        <f t="shared" si="16"/>
        <v>0</v>
      </c>
      <c r="BF34" s="87">
        <f t="shared" si="16"/>
        <v>0</v>
      </c>
      <c r="BG34" s="87">
        <f t="shared" si="16"/>
        <v>0</v>
      </c>
      <c r="BH34" s="87">
        <f t="shared" si="16"/>
        <v>0</v>
      </c>
      <c r="BI34" s="87">
        <f t="shared" si="16"/>
        <v>0</v>
      </c>
    </row>
    <row r="35" ht="18.75" customHeight="1" spans="1:61">
      <c r="A35" s="85">
        <v>22102</v>
      </c>
      <c r="B35" s="86" t="s">
        <v>375</v>
      </c>
      <c r="C35" s="87">
        <f t="shared" si="0"/>
        <v>969848.88</v>
      </c>
      <c r="D35" s="87">
        <f t="shared" si="1"/>
        <v>969848.88</v>
      </c>
      <c r="E35" s="87">
        <f t="shared" ref="E35:BI35" si="17">E36</f>
        <v>0</v>
      </c>
      <c r="F35" s="87">
        <f t="shared" si="17"/>
        <v>0</v>
      </c>
      <c r="G35" s="87">
        <f t="shared" si="17"/>
        <v>0</v>
      </c>
      <c r="H35" s="87">
        <f t="shared" si="17"/>
        <v>0</v>
      </c>
      <c r="I35" s="87">
        <f t="shared" si="17"/>
        <v>0</v>
      </c>
      <c r="J35" s="87">
        <f t="shared" si="17"/>
        <v>0</v>
      </c>
      <c r="K35" s="87">
        <f t="shared" si="17"/>
        <v>0</v>
      </c>
      <c r="L35" s="87">
        <f t="shared" si="17"/>
        <v>0</v>
      </c>
      <c r="M35" s="87">
        <f t="shared" si="17"/>
        <v>0</v>
      </c>
      <c r="N35" s="87">
        <f t="shared" si="17"/>
        <v>969848.88</v>
      </c>
      <c r="O35" s="87">
        <f t="shared" si="17"/>
        <v>0</v>
      </c>
      <c r="P35" s="110">
        <f t="shared" si="17"/>
        <v>0</v>
      </c>
      <c r="Q35" s="87">
        <f t="shared" si="17"/>
        <v>0</v>
      </c>
      <c r="R35" s="87">
        <f t="shared" si="17"/>
        <v>0</v>
      </c>
      <c r="S35" s="87">
        <f t="shared" si="17"/>
        <v>0</v>
      </c>
      <c r="T35" s="87">
        <f t="shared" si="17"/>
        <v>0</v>
      </c>
      <c r="U35" s="87">
        <f t="shared" si="17"/>
        <v>0</v>
      </c>
      <c r="V35" s="87">
        <f t="shared" si="17"/>
        <v>0</v>
      </c>
      <c r="W35" s="87">
        <f t="shared" si="17"/>
        <v>0</v>
      </c>
      <c r="X35" s="87">
        <f t="shared" si="17"/>
        <v>0</v>
      </c>
      <c r="Y35" s="87">
        <f t="shared" si="17"/>
        <v>0</v>
      </c>
      <c r="Z35" s="87">
        <f t="shared" si="17"/>
        <v>0</v>
      </c>
      <c r="AA35" s="87">
        <f t="shared" si="17"/>
        <v>0</v>
      </c>
      <c r="AB35" s="87">
        <f t="shared" si="17"/>
        <v>0</v>
      </c>
      <c r="AC35" s="87">
        <f t="shared" si="17"/>
        <v>0</v>
      </c>
      <c r="AD35" s="87">
        <f t="shared" si="17"/>
        <v>0</v>
      </c>
      <c r="AE35" s="87">
        <f t="shared" si="17"/>
        <v>0</v>
      </c>
      <c r="AF35" s="87">
        <f t="shared" si="17"/>
        <v>0</v>
      </c>
      <c r="AG35" s="87">
        <f t="shared" si="17"/>
        <v>0</v>
      </c>
      <c r="AH35" s="87">
        <f t="shared" si="17"/>
        <v>0</v>
      </c>
      <c r="AI35" s="87">
        <f t="shared" si="17"/>
        <v>0</v>
      </c>
      <c r="AJ35" s="87">
        <f t="shared" si="17"/>
        <v>0</v>
      </c>
      <c r="AK35" s="87">
        <f t="shared" si="17"/>
        <v>0</v>
      </c>
      <c r="AL35" s="87">
        <f t="shared" si="17"/>
        <v>0</v>
      </c>
      <c r="AM35" s="87">
        <f t="shared" si="17"/>
        <v>0</v>
      </c>
      <c r="AN35" s="87">
        <f t="shared" si="17"/>
        <v>0</v>
      </c>
      <c r="AO35" s="87">
        <f t="shared" si="17"/>
        <v>0</v>
      </c>
      <c r="AP35" s="87">
        <f t="shared" si="17"/>
        <v>0</v>
      </c>
      <c r="AQ35" s="87">
        <f t="shared" si="17"/>
        <v>0</v>
      </c>
      <c r="AR35" s="87">
        <f t="shared" si="17"/>
        <v>0</v>
      </c>
      <c r="AS35" s="87">
        <f t="shared" si="17"/>
        <v>0</v>
      </c>
      <c r="AT35" s="87">
        <f t="shared" si="17"/>
        <v>0</v>
      </c>
      <c r="AU35" s="87">
        <f t="shared" si="17"/>
        <v>0</v>
      </c>
      <c r="AV35" s="87">
        <f t="shared" si="17"/>
        <v>0</v>
      </c>
      <c r="AW35" s="87">
        <f t="shared" si="17"/>
        <v>0</v>
      </c>
      <c r="AX35" s="87">
        <f t="shared" si="17"/>
        <v>0</v>
      </c>
      <c r="AY35" s="87">
        <f t="shared" si="17"/>
        <v>0</v>
      </c>
      <c r="AZ35" s="87">
        <f t="shared" si="17"/>
        <v>0</v>
      </c>
      <c r="BA35" s="87">
        <f t="shared" si="17"/>
        <v>0</v>
      </c>
      <c r="BB35" s="87">
        <f t="shared" si="17"/>
        <v>0</v>
      </c>
      <c r="BC35" s="87">
        <f t="shared" si="17"/>
        <v>0</v>
      </c>
      <c r="BD35" s="87">
        <f t="shared" si="17"/>
        <v>0</v>
      </c>
      <c r="BE35" s="87">
        <f t="shared" si="17"/>
        <v>0</v>
      </c>
      <c r="BF35" s="87">
        <f t="shared" si="17"/>
        <v>0</v>
      </c>
      <c r="BG35" s="87">
        <f t="shared" si="17"/>
        <v>0</v>
      </c>
      <c r="BH35" s="87">
        <f t="shared" si="17"/>
        <v>0</v>
      </c>
      <c r="BI35" s="87">
        <f t="shared" si="17"/>
        <v>0</v>
      </c>
    </row>
    <row r="36" ht="18.75" customHeight="1" spans="1:61">
      <c r="A36" s="99">
        <v>2210201</v>
      </c>
      <c r="B36" s="89" t="s">
        <v>376</v>
      </c>
      <c r="C36" s="94">
        <f t="shared" si="0"/>
        <v>969848.88</v>
      </c>
      <c r="D36" s="94">
        <f t="shared" si="1"/>
        <v>969848.88</v>
      </c>
      <c r="E36" s="95">
        <v>0</v>
      </c>
      <c r="F36" s="95">
        <v>0</v>
      </c>
      <c r="G36" s="95">
        <v>0</v>
      </c>
      <c r="H36" s="95">
        <v>0</v>
      </c>
      <c r="I36" s="95">
        <v>0</v>
      </c>
      <c r="J36" s="95">
        <v>0</v>
      </c>
      <c r="K36" s="95">
        <v>0</v>
      </c>
      <c r="L36" s="95">
        <v>0</v>
      </c>
      <c r="M36" s="95">
        <v>0</v>
      </c>
      <c r="N36" s="94">
        <v>969848.88</v>
      </c>
      <c r="O36" s="107">
        <v>0</v>
      </c>
      <c r="P36" s="107">
        <v>0</v>
      </c>
      <c r="Q36" s="95">
        <v>0</v>
      </c>
      <c r="R36" s="94">
        <f>SUM(S36:AS36)</f>
        <v>0</v>
      </c>
      <c r="S36" s="107">
        <v>0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  <c r="Z36" s="107">
        <v>0</v>
      </c>
      <c r="AA36" s="107">
        <v>0</v>
      </c>
      <c r="AB36" s="107">
        <v>0</v>
      </c>
      <c r="AC36" s="107">
        <v>0</v>
      </c>
      <c r="AD36" s="107">
        <v>0</v>
      </c>
      <c r="AE36" s="107">
        <v>0</v>
      </c>
      <c r="AF36" s="107">
        <v>0</v>
      </c>
      <c r="AG36" s="107">
        <v>0</v>
      </c>
      <c r="AH36" s="107">
        <v>0</v>
      </c>
      <c r="AI36" s="107">
        <v>0</v>
      </c>
      <c r="AJ36" s="107">
        <v>0</v>
      </c>
      <c r="AK36" s="107">
        <v>0</v>
      </c>
      <c r="AL36" s="107">
        <v>0</v>
      </c>
      <c r="AM36" s="107">
        <v>0</v>
      </c>
      <c r="AN36" s="107">
        <v>0</v>
      </c>
      <c r="AO36" s="107">
        <v>0</v>
      </c>
      <c r="AP36" s="107">
        <v>0</v>
      </c>
      <c r="AQ36" s="107">
        <v>0</v>
      </c>
      <c r="AR36" s="107">
        <v>0</v>
      </c>
      <c r="AS36" s="107">
        <v>0</v>
      </c>
      <c r="AT36" s="94">
        <f>SUM(AU36:BE36)</f>
        <v>0</v>
      </c>
      <c r="AU36" s="107">
        <v>0</v>
      </c>
      <c r="AV36" s="107">
        <v>0</v>
      </c>
      <c r="AW36" s="107">
        <v>0</v>
      </c>
      <c r="AX36" s="107">
        <v>0</v>
      </c>
      <c r="AY36" s="107">
        <v>0</v>
      </c>
      <c r="AZ36" s="107">
        <v>0</v>
      </c>
      <c r="BA36" s="107">
        <v>0</v>
      </c>
      <c r="BB36" s="107">
        <v>0</v>
      </c>
      <c r="BC36" s="107">
        <v>0</v>
      </c>
      <c r="BD36" s="107">
        <v>0</v>
      </c>
      <c r="BE36" s="107">
        <v>0</v>
      </c>
      <c r="BF36" s="94">
        <f>SUM(BG36:BI36)</f>
        <v>0</v>
      </c>
      <c r="BG36" s="107">
        <v>0</v>
      </c>
      <c r="BH36" s="107">
        <v>0</v>
      </c>
      <c r="BI36" s="107">
        <v>0</v>
      </c>
    </row>
    <row r="37" ht="18.75" customHeight="1" spans="1:61">
      <c r="A37" s="103"/>
      <c r="B37" s="104" t="s">
        <v>391</v>
      </c>
      <c r="C37" s="98">
        <f t="shared" si="0"/>
        <v>23545974.29</v>
      </c>
      <c r="D37" s="98">
        <f t="shared" si="1"/>
        <v>19592132.29</v>
      </c>
      <c r="E37" s="98">
        <f t="shared" ref="E37:BI37" si="18">E6+E10+E13+E23+E28+E31+E34</f>
        <v>4413240</v>
      </c>
      <c r="F37" s="98">
        <f t="shared" si="18"/>
        <v>837120</v>
      </c>
      <c r="G37" s="98">
        <f t="shared" si="18"/>
        <v>6585714</v>
      </c>
      <c r="H37" s="98">
        <f t="shared" si="18"/>
        <v>3498840</v>
      </c>
      <c r="I37" s="98">
        <f t="shared" si="18"/>
        <v>1293131.84</v>
      </c>
      <c r="J37" s="98">
        <f t="shared" si="18"/>
        <v>293704.32</v>
      </c>
      <c r="K37" s="98">
        <f t="shared" si="18"/>
        <v>646565.92</v>
      </c>
      <c r="L37" s="98">
        <f t="shared" si="18"/>
        <v>174126.8</v>
      </c>
      <c r="M37" s="98">
        <f t="shared" si="18"/>
        <v>144440.53</v>
      </c>
      <c r="N37" s="98">
        <f t="shared" si="18"/>
        <v>969848.88</v>
      </c>
      <c r="O37" s="98">
        <f t="shared" si="18"/>
        <v>700000</v>
      </c>
      <c r="P37" s="98">
        <f t="shared" si="18"/>
        <v>0</v>
      </c>
      <c r="Q37" s="98">
        <f t="shared" si="18"/>
        <v>35400</v>
      </c>
      <c r="R37" s="98">
        <f t="shared" si="18"/>
        <v>3876482</v>
      </c>
      <c r="S37" s="98">
        <f t="shared" si="18"/>
        <v>189500</v>
      </c>
      <c r="T37" s="98">
        <f t="shared" si="18"/>
        <v>167500</v>
      </c>
      <c r="U37" s="98">
        <f t="shared" si="18"/>
        <v>800</v>
      </c>
      <c r="V37" s="98">
        <f t="shared" si="18"/>
        <v>45000</v>
      </c>
      <c r="W37" s="98">
        <f t="shared" si="18"/>
        <v>316500</v>
      </c>
      <c r="X37" s="98">
        <f t="shared" si="18"/>
        <v>8000</v>
      </c>
      <c r="Y37" s="98">
        <f t="shared" si="18"/>
        <v>0</v>
      </c>
      <c r="Z37" s="98">
        <f t="shared" si="18"/>
        <v>0</v>
      </c>
      <c r="AA37" s="98">
        <f t="shared" si="18"/>
        <v>9000</v>
      </c>
      <c r="AB37" s="98">
        <f t="shared" si="18"/>
        <v>0</v>
      </c>
      <c r="AC37" s="98">
        <f t="shared" si="18"/>
        <v>194542</v>
      </c>
      <c r="AD37" s="98">
        <f t="shared" si="18"/>
        <v>0</v>
      </c>
      <c r="AE37" s="98">
        <f t="shared" si="18"/>
        <v>914640</v>
      </c>
      <c r="AF37" s="98">
        <f t="shared" si="18"/>
        <v>0</v>
      </c>
      <c r="AG37" s="98">
        <f t="shared" si="18"/>
        <v>87200</v>
      </c>
      <c r="AH37" s="98">
        <f t="shared" si="18"/>
        <v>0</v>
      </c>
      <c r="AI37" s="98">
        <f t="shared" si="18"/>
        <v>0</v>
      </c>
      <c r="AJ37" s="98">
        <f t="shared" si="18"/>
        <v>0</v>
      </c>
      <c r="AK37" s="98">
        <f t="shared" si="18"/>
        <v>0</v>
      </c>
      <c r="AL37" s="98">
        <f t="shared" si="18"/>
        <v>50000</v>
      </c>
      <c r="AM37" s="98">
        <f t="shared" si="18"/>
        <v>1081000</v>
      </c>
      <c r="AN37" s="98">
        <f t="shared" si="18"/>
        <v>0</v>
      </c>
      <c r="AO37" s="98">
        <f t="shared" si="18"/>
        <v>116300</v>
      </c>
      <c r="AP37" s="98">
        <f t="shared" si="18"/>
        <v>0</v>
      </c>
      <c r="AQ37" s="98">
        <f t="shared" si="18"/>
        <v>0</v>
      </c>
      <c r="AR37" s="98">
        <f t="shared" si="18"/>
        <v>0</v>
      </c>
      <c r="AS37" s="98">
        <f t="shared" si="18"/>
        <v>696500</v>
      </c>
      <c r="AT37" s="98">
        <f t="shared" si="18"/>
        <v>27360</v>
      </c>
      <c r="AU37" s="98">
        <f t="shared" si="18"/>
        <v>0</v>
      </c>
      <c r="AV37" s="98">
        <f t="shared" si="18"/>
        <v>0</v>
      </c>
      <c r="AW37" s="98">
        <f t="shared" si="18"/>
        <v>0</v>
      </c>
      <c r="AX37" s="98">
        <f t="shared" si="18"/>
        <v>0</v>
      </c>
      <c r="AY37" s="98">
        <f t="shared" si="18"/>
        <v>16800</v>
      </c>
      <c r="AZ37" s="98">
        <f t="shared" si="18"/>
        <v>0</v>
      </c>
      <c r="BA37" s="98">
        <f t="shared" si="18"/>
        <v>0</v>
      </c>
      <c r="BB37" s="98">
        <f t="shared" si="18"/>
        <v>10560</v>
      </c>
      <c r="BC37" s="98">
        <f t="shared" si="18"/>
        <v>0</v>
      </c>
      <c r="BD37" s="98">
        <f t="shared" si="18"/>
        <v>0</v>
      </c>
      <c r="BE37" s="98">
        <f t="shared" si="18"/>
        <v>0</v>
      </c>
      <c r="BF37" s="98">
        <f t="shared" si="18"/>
        <v>50000</v>
      </c>
      <c r="BG37" s="98">
        <f t="shared" si="18"/>
        <v>50000</v>
      </c>
      <c r="BH37" s="98">
        <f t="shared" si="18"/>
        <v>0</v>
      </c>
      <c r="BI37" s="98">
        <f t="shared" si="18"/>
        <v>0</v>
      </c>
    </row>
  </sheetData>
  <mergeCells count="21">
    <mergeCell ref="A1:BI1"/>
    <mergeCell ref="D3:Q3"/>
    <mergeCell ref="R3:AS3"/>
    <mergeCell ref="AT3:BE3"/>
    <mergeCell ref="BF3:BI3"/>
    <mergeCell ref="E4:H4"/>
    <mergeCell ref="I4:M4"/>
    <mergeCell ref="O4:Q4"/>
    <mergeCell ref="S4:AF4"/>
    <mergeCell ref="AI4:AK4"/>
    <mergeCell ref="AL4:AN4"/>
    <mergeCell ref="AU4:AW4"/>
    <mergeCell ref="AX4:BB4"/>
    <mergeCell ref="BG4:BI4"/>
    <mergeCell ref="A3:A5"/>
    <mergeCell ref="B3:B5"/>
    <mergeCell ref="C3:C5"/>
    <mergeCell ref="D4:D5"/>
    <mergeCell ref="R4:R5"/>
    <mergeCell ref="AT4:AT5"/>
    <mergeCell ref="BF4:BF5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H9"/>
  <sheetViews>
    <sheetView showZeros="0" zoomScaleSheetLayoutView="60" workbookViewId="0">
      <pane ySplit="5" topLeftCell="A6" activePane="bottomLeft" state="frozenSplit"/>
      <selection/>
      <selection pane="bottomLeft" activeCell="A2" sqref="A2:H2"/>
    </sheetView>
  </sheetViews>
  <sheetFormatPr defaultColWidth="9.09523809523809" defaultRowHeight="14.25" customHeight="1" outlineLevelCol="7"/>
  <cols>
    <col min="1" max="2" width="16.4" customWidth="1"/>
    <col min="3" max="3" width="22.2952380952381" customWidth="1"/>
    <col min="4" max="5" width="16.0952380952381" customWidth="1"/>
    <col min="6" max="6" width="21.2952380952381" customWidth="1"/>
    <col min="7" max="7" width="18" customWidth="1"/>
    <col min="8" max="8" width="28" customWidth="1"/>
  </cols>
  <sheetData>
    <row r="1" ht="16.5" customHeight="1" spans="1:8">
      <c r="A1" s="51"/>
      <c r="B1" s="52"/>
      <c r="C1" s="53"/>
      <c r="D1" s="53"/>
      <c r="E1" s="53"/>
      <c r="F1" s="53"/>
      <c r="G1" s="53"/>
      <c r="H1" s="53"/>
    </row>
    <row r="2" ht="27" customHeight="1" spans="1:8">
      <c r="A2" s="54" t="s">
        <v>474</v>
      </c>
      <c r="B2" s="54"/>
      <c r="C2" s="54"/>
      <c r="D2" s="54"/>
      <c r="E2" s="54"/>
      <c r="F2" s="54"/>
      <c r="G2" s="54"/>
      <c r="H2" s="54"/>
    </row>
    <row r="3" ht="24" customHeight="1" spans="1:8">
      <c r="A3" s="55" t="s">
        <v>62</v>
      </c>
      <c r="B3" s="56"/>
      <c r="C3" s="57"/>
      <c r="D3" s="57"/>
      <c r="E3" s="57"/>
      <c r="F3" s="58"/>
      <c r="G3" s="58"/>
      <c r="H3" s="58" t="s">
        <v>475</v>
      </c>
    </row>
    <row r="4" ht="36" customHeight="1" spans="1:8">
      <c r="A4" s="59" t="s">
        <v>476</v>
      </c>
      <c r="B4" s="59" t="s">
        <v>65</v>
      </c>
      <c r="C4" s="59" t="s">
        <v>477</v>
      </c>
      <c r="D4" s="59"/>
      <c r="E4" s="59"/>
      <c r="F4" s="59"/>
      <c r="G4" s="59"/>
      <c r="H4" s="23" t="s">
        <v>478</v>
      </c>
    </row>
    <row r="5" ht="36" customHeight="1" spans="1:8">
      <c r="A5" s="59"/>
      <c r="B5" s="59"/>
      <c r="C5" s="60" t="s">
        <v>70</v>
      </c>
      <c r="D5" s="61" t="s">
        <v>407</v>
      </c>
      <c r="E5" s="61" t="s">
        <v>479</v>
      </c>
      <c r="F5" s="61" t="s">
        <v>409</v>
      </c>
      <c r="G5" s="62" t="s">
        <v>480</v>
      </c>
      <c r="H5" s="23"/>
    </row>
    <row r="6" ht="36" customHeight="1" spans="1:8">
      <c r="A6" s="63">
        <v>3612043</v>
      </c>
      <c r="B6" s="64" t="s">
        <v>2</v>
      </c>
      <c r="C6" s="65">
        <f>SUM(D6:G6)</f>
        <v>116300</v>
      </c>
      <c r="D6" s="65">
        <v>116300</v>
      </c>
      <c r="E6" s="65">
        <v>0</v>
      </c>
      <c r="F6" s="65">
        <v>0</v>
      </c>
      <c r="G6" s="65">
        <v>0</v>
      </c>
      <c r="H6" s="66" t="s">
        <v>481</v>
      </c>
    </row>
    <row r="7" ht="36" customHeight="1" spans="1:8">
      <c r="A7" s="67" t="s">
        <v>84</v>
      </c>
      <c r="B7" s="68"/>
      <c r="C7" s="65">
        <f>C6</f>
        <v>116300</v>
      </c>
      <c r="D7" s="65">
        <f>D6</f>
        <v>116300</v>
      </c>
      <c r="E7" s="65">
        <f>E6</f>
        <v>0</v>
      </c>
      <c r="F7" s="65">
        <f>F6</f>
        <v>0</v>
      </c>
      <c r="G7" s="65">
        <f>G6</f>
        <v>0</v>
      </c>
      <c r="H7" s="69" t="s">
        <v>481</v>
      </c>
    </row>
    <row r="8" ht="10.5" customHeight="1"/>
    <row r="9" ht="10.5" customHeight="1"/>
  </sheetData>
  <mergeCells count="6">
    <mergeCell ref="A2:H2"/>
    <mergeCell ref="C4:G4"/>
    <mergeCell ref="A7:B7"/>
    <mergeCell ref="A4:A5"/>
    <mergeCell ref="B4:B5"/>
    <mergeCell ref="H4:H5"/>
  </mergeCells>
  <pageMargins left="1.18110236220472" right="1.18110236220472" top="0.393700787401575" bottom="0.393700787401575" header="0.51181" footer="0.51181"/>
  <pageSetup paperSize="8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T8"/>
  <sheetViews>
    <sheetView tabSelected="1" zoomScaleSheetLayoutView="60" workbookViewId="0">
      <selection activeCell="A7" sqref="A7:E7"/>
    </sheetView>
  </sheetViews>
  <sheetFormatPr defaultColWidth="9.09523809523809" defaultRowHeight="14.25" customHeight="1" outlineLevelRow="7"/>
  <cols>
    <col min="1" max="3" width="8.8952380952381" customWidth="1"/>
    <col min="4" max="4" width="8.09523809523809" customWidth="1"/>
    <col min="5" max="5" width="12.6952380952381" customWidth="1"/>
    <col min="6" max="6" width="11.0952380952381" customWidth="1"/>
    <col min="7" max="13" width="10.8952380952381" customWidth="1"/>
  </cols>
  <sheetData>
    <row r="1" ht="27" customHeight="1" spans="1:13">
      <c r="A1" s="28" t="s">
        <v>482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ht="16.5" customHeight="1" spans="1:13">
      <c r="A2" s="29"/>
      <c r="B2" s="30"/>
      <c r="C2" s="31" t="s">
        <v>62</v>
      </c>
      <c r="D2" s="31"/>
      <c r="E2" s="30"/>
      <c r="F2" s="32"/>
      <c r="G2" s="33"/>
      <c r="H2" s="32"/>
      <c r="I2" s="32"/>
      <c r="J2" s="32"/>
      <c r="K2" s="32"/>
      <c r="L2" s="33" t="s">
        <v>483</v>
      </c>
      <c r="M2" s="33"/>
    </row>
    <row r="3" ht="21.75" customHeight="1" spans="1:13">
      <c r="A3" s="34" t="s">
        <v>79</v>
      </c>
      <c r="B3" s="35"/>
      <c r="C3" s="35"/>
      <c r="D3" s="36" t="s">
        <v>64</v>
      </c>
      <c r="E3" s="15" t="s">
        <v>484</v>
      </c>
      <c r="F3" s="37" t="s">
        <v>485</v>
      </c>
      <c r="G3" s="36" t="s">
        <v>89</v>
      </c>
      <c r="H3" s="36"/>
      <c r="I3" s="36"/>
      <c r="J3" s="36"/>
      <c r="K3" s="37" t="s">
        <v>90</v>
      </c>
      <c r="L3" s="35"/>
      <c r="M3" s="35"/>
    </row>
    <row r="4" ht="31.5" customHeight="1" spans="1:13">
      <c r="A4" s="35" t="s">
        <v>486</v>
      </c>
      <c r="B4" s="35" t="s">
        <v>487</v>
      </c>
      <c r="C4" s="35" t="s">
        <v>488</v>
      </c>
      <c r="D4" s="36"/>
      <c r="E4" s="15"/>
      <c r="F4" s="37"/>
      <c r="G4" s="38" t="s">
        <v>70</v>
      </c>
      <c r="H4" s="39" t="s">
        <v>91</v>
      </c>
      <c r="I4" s="39" t="s">
        <v>92</v>
      </c>
      <c r="J4" s="39" t="s">
        <v>93</v>
      </c>
      <c r="K4" s="36" t="s">
        <v>70</v>
      </c>
      <c r="L4" s="36" t="s">
        <v>489</v>
      </c>
      <c r="M4" s="15" t="s">
        <v>490</v>
      </c>
    </row>
    <row r="5" ht="21" customHeight="1" spans="1:13">
      <c r="A5" s="40" t="s">
        <v>491</v>
      </c>
      <c r="B5" s="40" t="s">
        <v>491</v>
      </c>
      <c r="C5" s="40" t="s">
        <v>491</v>
      </c>
      <c r="D5" s="41" t="s">
        <v>491</v>
      </c>
      <c r="E5" s="41" t="s">
        <v>491</v>
      </c>
      <c r="F5" s="41">
        <v>1</v>
      </c>
      <c r="G5" s="40">
        <v>2</v>
      </c>
      <c r="H5" s="40">
        <v>3</v>
      </c>
      <c r="I5" s="40">
        <v>4</v>
      </c>
      <c r="J5" s="40">
        <v>5</v>
      </c>
      <c r="K5" s="40">
        <v>6</v>
      </c>
      <c r="L5" s="40">
        <v>7</v>
      </c>
      <c r="M5" s="40">
        <v>8</v>
      </c>
    </row>
    <row r="6" ht="30" customHeight="1" spans="1:20">
      <c r="A6" s="7"/>
      <c r="B6" s="7"/>
      <c r="C6" s="7"/>
      <c r="D6" s="26"/>
      <c r="E6" s="26"/>
      <c r="F6" s="42">
        <f>G6+K6</f>
        <v>0</v>
      </c>
      <c r="G6" s="42">
        <f>SUM(H6:J6)</f>
        <v>0</v>
      </c>
      <c r="H6" s="43">
        <v>0</v>
      </c>
      <c r="I6" s="8">
        <v>0</v>
      </c>
      <c r="J6" s="43">
        <v>0</v>
      </c>
      <c r="K6" s="42">
        <f>L6+M6</f>
        <v>0</v>
      </c>
      <c r="L6" s="8">
        <v>0</v>
      </c>
      <c r="M6" s="43">
        <v>0</v>
      </c>
      <c r="O6" s="49"/>
      <c r="P6" s="50"/>
      <c r="Q6" s="50"/>
      <c r="R6" s="50"/>
      <c r="S6" s="50"/>
      <c r="T6" s="50"/>
    </row>
    <row r="7" ht="30" customHeight="1" spans="1:20">
      <c r="A7" s="44" t="s">
        <v>84</v>
      </c>
      <c r="B7" s="45"/>
      <c r="C7" s="45"/>
      <c r="D7" s="45"/>
      <c r="E7" s="45"/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O7" s="50"/>
      <c r="P7" s="50"/>
      <c r="Q7" s="50"/>
      <c r="R7" s="50"/>
      <c r="S7" s="50"/>
      <c r="T7" s="50"/>
    </row>
    <row r="8" ht="21.75" customHeight="1" spans="1:13">
      <c r="A8" s="47" t="s">
        <v>492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</row>
  </sheetData>
  <mergeCells count="10">
    <mergeCell ref="A1:M1"/>
    <mergeCell ref="L2:M2"/>
    <mergeCell ref="A3:C3"/>
    <mergeCell ref="G3:J3"/>
    <mergeCell ref="K3:M3"/>
    <mergeCell ref="A7:E7"/>
    <mergeCell ref="A8:M8"/>
    <mergeCell ref="D3:D4"/>
    <mergeCell ref="E3:E4"/>
    <mergeCell ref="F3:F4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zoomScaleSheetLayoutView="60" workbookViewId="0">
      <selection activeCell="G10" sqref="G10"/>
    </sheetView>
  </sheetViews>
  <sheetFormatPr defaultColWidth="9.09523809523809" defaultRowHeight="14.25" customHeight="1" outlineLevelRow="6"/>
  <cols>
    <col min="1" max="1" width="8.6" customWidth="1"/>
    <col min="2" max="2" width="20.8952380952381" customWidth="1"/>
    <col min="3" max="9" width="9.09523809523809" customWidth="1"/>
    <col min="10" max="20" width="14.6" customWidth="1"/>
  </cols>
  <sheetData>
    <row r="1" ht="33.75" customHeight="1" spans="1:20">
      <c r="A1" s="20" t="s">
        <v>493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</row>
    <row r="2" ht="18.75" customHeight="1" spans="1:20">
      <c r="A2" s="21" t="s">
        <v>62</v>
      </c>
      <c r="B2" s="21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18.75" customHeight="1" spans="1:20">
      <c r="A3" s="4" t="s">
        <v>476</v>
      </c>
      <c r="B3" s="4" t="s">
        <v>65</v>
      </c>
      <c r="C3" s="4" t="s">
        <v>494</v>
      </c>
      <c r="D3" s="4"/>
      <c r="E3" s="4"/>
      <c r="F3" s="4"/>
      <c r="G3" s="4"/>
      <c r="H3" s="4"/>
      <c r="I3" s="4"/>
      <c r="J3" s="4" t="s">
        <v>495</v>
      </c>
      <c r="K3" s="4" t="s">
        <v>496</v>
      </c>
      <c r="L3" s="4" t="s">
        <v>497</v>
      </c>
      <c r="M3" s="4"/>
      <c r="N3" s="4"/>
      <c r="O3" s="4"/>
      <c r="P3" s="4"/>
      <c r="Q3" s="4"/>
      <c r="R3" s="4"/>
      <c r="S3" s="4"/>
      <c r="T3" s="4"/>
    </row>
    <row r="4" ht="18.75" customHeight="1" spans="1:20">
      <c r="A4" s="22"/>
      <c r="B4" s="22"/>
      <c r="C4" s="4" t="s">
        <v>498</v>
      </c>
      <c r="D4" s="4" t="s">
        <v>499</v>
      </c>
      <c r="E4" s="22"/>
      <c r="F4" s="22"/>
      <c r="G4" s="22"/>
      <c r="H4" s="4" t="s">
        <v>500</v>
      </c>
      <c r="I4" s="4"/>
      <c r="J4" s="22"/>
      <c r="K4" s="22"/>
      <c r="L4" s="4" t="s">
        <v>501</v>
      </c>
      <c r="M4" s="4"/>
      <c r="N4" s="4"/>
      <c r="O4" s="4"/>
      <c r="P4" s="4" t="s">
        <v>502</v>
      </c>
      <c r="Q4" s="4"/>
      <c r="R4" s="4"/>
      <c r="S4" s="4"/>
      <c r="T4" s="4"/>
    </row>
    <row r="5" ht="30" customHeight="1" spans="1:20">
      <c r="A5" s="22"/>
      <c r="B5" s="22"/>
      <c r="C5" s="22"/>
      <c r="D5" s="4" t="s">
        <v>67</v>
      </c>
      <c r="E5" s="4" t="s">
        <v>68</v>
      </c>
      <c r="F5" s="4" t="s">
        <v>503</v>
      </c>
      <c r="G5" s="4" t="s">
        <v>504</v>
      </c>
      <c r="H5" s="4" t="s">
        <v>89</v>
      </c>
      <c r="I5" s="4" t="s">
        <v>90</v>
      </c>
      <c r="J5" s="22"/>
      <c r="K5" s="22"/>
      <c r="L5" s="4" t="s">
        <v>505</v>
      </c>
      <c r="M5" s="4" t="s">
        <v>506</v>
      </c>
      <c r="N5" s="4" t="s">
        <v>507</v>
      </c>
      <c r="O5" s="4" t="s">
        <v>508</v>
      </c>
      <c r="P5" s="4" t="s">
        <v>509</v>
      </c>
      <c r="Q5" s="4" t="s">
        <v>510</v>
      </c>
      <c r="R5" s="4" t="s">
        <v>511</v>
      </c>
      <c r="S5" s="4" t="s">
        <v>512</v>
      </c>
      <c r="T5" s="4" t="s">
        <v>513</v>
      </c>
    </row>
    <row r="6" ht="21.75" customHeight="1" spans="1:20">
      <c r="A6" s="23" t="s">
        <v>84</v>
      </c>
      <c r="B6" s="23"/>
      <c r="C6" s="24">
        <f>SUM(D6:G6)</f>
        <v>7235.8</v>
      </c>
      <c r="D6" s="24">
        <v>4349.44</v>
      </c>
      <c r="E6" s="24">
        <v>0</v>
      </c>
      <c r="F6" s="24">
        <v>2886.36</v>
      </c>
      <c r="G6" s="24">
        <v>0</v>
      </c>
      <c r="H6" s="24">
        <v>2354.6</v>
      </c>
      <c r="I6" s="24">
        <v>4881.2</v>
      </c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</row>
    <row r="7" ht="126" customHeight="1" spans="1:20">
      <c r="A7" s="25" t="s">
        <v>514</v>
      </c>
      <c r="B7" s="26" t="s">
        <v>515</v>
      </c>
      <c r="C7" s="24">
        <f>SUM(D7:G7)</f>
        <v>7235.8</v>
      </c>
      <c r="D7" s="24">
        <v>4349.44</v>
      </c>
      <c r="E7" s="24">
        <v>0</v>
      </c>
      <c r="F7" s="24">
        <v>2886.36</v>
      </c>
      <c r="G7" s="24">
        <v>0</v>
      </c>
      <c r="H7" s="24">
        <v>2354.6</v>
      </c>
      <c r="I7" s="24">
        <v>4881.2</v>
      </c>
      <c r="J7" s="25" t="s">
        <v>516</v>
      </c>
      <c r="K7" s="25" t="s">
        <v>517</v>
      </c>
      <c r="L7" s="25" t="s">
        <v>518</v>
      </c>
      <c r="M7" s="25" t="s">
        <v>519</v>
      </c>
      <c r="N7" s="25" t="s">
        <v>520</v>
      </c>
      <c r="O7" s="25" t="s">
        <v>521</v>
      </c>
      <c r="P7" s="25" t="s">
        <v>522</v>
      </c>
      <c r="Q7" s="25" t="s">
        <v>523</v>
      </c>
      <c r="R7" s="25" t="s">
        <v>524</v>
      </c>
      <c r="S7" s="25" t="s">
        <v>525</v>
      </c>
      <c r="T7" s="25" t="s">
        <v>526</v>
      </c>
    </row>
  </sheetData>
  <mergeCells count="14">
    <mergeCell ref="A1:T1"/>
    <mergeCell ref="A2:B2"/>
    <mergeCell ref="C3:I3"/>
    <mergeCell ref="L3:T3"/>
    <mergeCell ref="D4:G4"/>
    <mergeCell ref="H4:I4"/>
    <mergeCell ref="L4:O4"/>
    <mergeCell ref="P4:T4"/>
    <mergeCell ref="A6:B6"/>
    <mergeCell ref="A3:A5"/>
    <mergeCell ref="B3:B5"/>
    <mergeCell ref="C4:C5"/>
    <mergeCell ref="J3:J5"/>
    <mergeCell ref="K3:K5"/>
  </mergeCells>
  <printOptions horizontalCentered="1"/>
  <pageMargins left="0.393700787401575" right="0.393700787401575" top="0.393700787401575" bottom="0.393700787401575" header="0.51181" footer="0.51181"/>
  <pageSetup paperSize="8" orientation="landscape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zoomScaleSheetLayoutView="60" workbookViewId="0">
      <selection activeCell="H16" sqref="H16"/>
    </sheetView>
  </sheetViews>
  <sheetFormatPr defaultColWidth="9.09523809523809" defaultRowHeight="14.25" customHeight="1"/>
  <cols>
    <col min="1" max="1" width="8.6" customWidth="1"/>
    <col min="2" max="2" width="19.4" customWidth="1"/>
    <col min="3" max="5" width="10.4" customWidth="1"/>
    <col min="6" max="6" width="12.6952380952381" customWidth="1"/>
    <col min="7" max="9" width="10" customWidth="1"/>
    <col min="10" max="23" width="12.6" customWidth="1"/>
  </cols>
  <sheetData>
    <row r="1" ht="25.5" customHeight="1" spans="1:23">
      <c r="A1" s="12" t="s">
        <v>527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</row>
    <row r="2" ht="24" spans="1:23">
      <c r="A2" s="13" t="s">
        <v>62</v>
      </c>
      <c r="B2" s="13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ht="18" customHeight="1" spans="1:23">
      <c r="A3" s="15" t="s">
        <v>476</v>
      </c>
      <c r="B3" s="15" t="s">
        <v>528</v>
      </c>
      <c r="C3" s="15" t="s">
        <v>529</v>
      </c>
      <c r="D3" s="15" t="s">
        <v>530</v>
      </c>
      <c r="E3" s="15" t="s">
        <v>531</v>
      </c>
      <c r="F3" s="15" t="s">
        <v>532</v>
      </c>
      <c r="G3" s="15" t="s">
        <v>533</v>
      </c>
      <c r="H3" s="15"/>
      <c r="I3" s="15"/>
      <c r="J3" s="15" t="s">
        <v>534</v>
      </c>
      <c r="K3" s="15" t="s">
        <v>535</v>
      </c>
      <c r="L3" s="15" t="s">
        <v>536</v>
      </c>
      <c r="M3" s="15"/>
      <c r="N3" s="15" t="s">
        <v>537</v>
      </c>
      <c r="O3" s="15"/>
      <c r="P3" s="15"/>
      <c r="Q3" s="15"/>
      <c r="R3" s="15"/>
      <c r="S3" s="15"/>
      <c r="T3" s="15"/>
      <c r="U3" s="15"/>
      <c r="V3" s="15"/>
      <c r="W3" s="15" t="s">
        <v>538</v>
      </c>
    </row>
    <row r="4" ht="18" customHeight="1" spans="1:23">
      <c r="A4" s="15"/>
      <c r="B4" s="15"/>
      <c r="C4" s="15"/>
      <c r="D4" s="15"/>
      <c r="E4" s="15"/>
      <c r="F4" s="15"/>
      <c r="G4" s="16" t="s">
        <v>539</v>
      </c>
      <c r="H4" s="16" t="s">
        <v>540</v>
      </c>
      <c r="I4" s="16" t="s">
        <v>541</v>
      </c>
      <c r="J4" s="15"/>
      <c r="K4" s="15"/>
      <c r="L4" s="16" t="s">
        <v>542</v>
      </c>
      <c r="M4" s="16" t="s">
        <v>543</v>
      </c>
      <c r="N4" s="16" t="s">
        <v>544</v>
      </c>
      <c r="O4" s="16"/>
      <c r="P4" s="16"/>
      <c r="Q4" s="16"/>
      <c r="R4" s="16" t="s">
        <v>545</v>
      </c>
      <c r="S4" s="16"/>
      <c r="T4" s="16"/>
      <c r="U4" s="16"/>
      <c r="V4" s="16"/>
      <c r="W4" s="15"/>
    </row>
    <row r="5" ht="37.5" customHeight="1" spans="1:23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6" t="s">
        <v>546</v>
      </c>
      <c r="O5" s="16" t="s">
        <v>506</v>
      </c>
      <c r="P5" s="16" t="s">
        <v>507</v>
      </c>
      <c r="Q5" s="16" t="s">
        <v>508</v>
      </c>
      <c r="R5" s="16" t="s">
        <v>509</v>
      </c>
      <c r="S5" s="16" t="s">
        <v>547</v>
      </c>
      <c r="T5" s="16" t="s">
        <v>511</v>
      </c>
      <c r="U5" s="16" t="s">
        <v>548</v>
      </c>
      <c r="V5" s="16" t="s">
        <v>513</v>
      </c>
      <c r="W5" s="15"/>
    </row>
    <row r="6" ht="24" customHeight="1" spans="1:23">
      <c r="A6" s="15" t="s">
        <v>84</v>
      </c>
      <c r="B6" s="15"/>
      <c r="C6" s="11"/>
      <c r="D6" s="11"/>
      <c r="E6" s="11"/>
      <c r="F6" s="11"/>
      <c r="G6" s="17">
        <v>4881.2</v>
      </c>
      <c r="H6" s="17">
        <v>0</v>
      </c>
      <c r="I6" s="17">
        <v>0</v>
      </c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ht="24" customHeight="1" spans="1:23">
      <c r="A7" s="10" t="s">
        <v>514</v>
      </c>
      <c r="B7" s="10" t="s">
        <v>515</v>
      </c>
      <c r="C7" s="10" t="s">
        <v>549</v>
      </c>
      <c r="D7" s="10" t="s">
        <v>515</v>
      </c>
      <c r="E7" s="10" t="s">
        <v>550</v>
      </c>
      <c r="F7" s="10" t="s">
        <v>551</v>
      </c>
      <c r="G7" s="18">
        <v>1890.2</v>
      </c>
      <c r="H7" s="18">
        <v>0</v>
      </c>
      <c r="I7" s="18">
        <v>0</v>
      </c>
      <c r="J7" s="10" t="s">
        <v>552</v>
      </c>
      <c r="K7" s="10" t="s">
        <v>553</v>
      </c>
      <c r="L7" s="10" t="s">
        <v>554</v>
      </c>
      <c r="M7" s="10" t="s">
        <v>554</v>
      </c>
      <c r="N7" s="10" t="s">
        <v>555</v>
      </c>
      <c r="O7" s="10" t="s">
        <v>556</v>
      </c>
      <c r="P7" s="10" t="s">
        <v>557</v>
      </c>
      <c r="Q7" s="10" t="s">
        <v>521</v>
      </c>
      <c r="R7" s="11" t="s">
        <v>558</v>
      </c>
      <c r="S7" s="10" t="s">
        <v>559</v>
      </c>
      <c r="T7" s="10" t="s">
        <v>560</v>
      </c>
      <c r="U7" s="10" t="s">
        <v>561</v>
      </c>
      <c r="V7" s="11" t="s">
        <v>562</v>
      </c>
      <c r="W7" s="10"/>
    </row>
    <row r="8" ht="24" customHeight="1" spans="1:23">
      <c r="A8" s="11" t="s">
        <v>514</v>
      </c>
      <c r="B8" s="11" t="s">
        <v>515</v>
      </c>
      <c r="C8" s="11" t="s">
        <v>549</v>
      </c>
      <c r="D8" s="11" t="s">
        <v>515</v>
      </c>
      <c r="E8" s="11" t="s">
        <v>550</v>
      </c>
      <c r="F8" s="11" t="s">
        <v>551</v>
      </c>
      <c r="G8" s="19">
        <v>657</v>
      </c>
      <c r="H8" s="19">
        <v>0</v>
      </c>
      <c r="I8" s="19">
        <v>0</v>
      </c>
      <c r="J8" s="11" t="s">
        <v>563</v>
      </c>
      <c r="K8" s="11" t="s">
        <v>553</v>
      </c>
      <c r="L8" s="11" t="s">
        <v>554</v>
      </c>
      <c r="M8" s="11" t="s">
        <v>554</v>
      </c>
      <c r="N8" s="11" t="s">
        <v>555</v>
      </c>
      <c r="O8" s="11" t="s">
        <v>556</v>
      </c>
      <c r="P8" s="11" t="s">
        <v>557</v>
      </c>
      <c r="Q8" s="11" t="s">
        <v>521</v>
      </c>
      <c r="R8" s="11" t="s">
        <v>558</v>
      </c>
      <c r="S8" s="11" t="s">
        <v>559</v>
      </c>
      <c r="T8" s="10" t="s">
        <v>560</v>
      </c>
      <c r="U8" s="11" t="s">
        <v>564</v>
      </c>
      <c r="V8" s="11" t="s">
        <v>562</v>
      </c>
      <c r="W8" s="11"/>
    </row>
    <row r="9" ht="24" customHeight="1" spans="1:23">
      <c r="A9" s="10" t="s">
        <v>514</v>
      </c>
      <c r="B9" s="10" t="s">
        <v>515</v>
      </c>
      <c r="C9" s="10" t="s">
        <v>549</v>
      </c>
      <c r="D9" s="10" t="s">
        <v>515</v>
      </c>
      <c r="E9" s="10" t="s">
        <v>550</v>
      </c>
      <c r="F9" s="10" t="s">
        <v>551</v>
      </c>
      <c r="G9" s="18">
        <v>25</v>
      </c>
      <c r="H9" s="18">
        <v>0</v>
      </c>
      <c r="I9" s="18">
        <v>0</v>
      </c>
      <c r="J9" s="10" t="s">
        <v>565</v>
      </c>
      <c r="K9" s="10" t="s">
        <v>553</v>
      </c>
      <c r="L9" s="10" t="s">
        <v>554</v>
      </c>
      <c r="M9" s="10" t="s">
        <v>554</v>
      </c>
      <c r="N9" s="10" t="s">
        <v>555</v>
      </c>
      <c r="O9" s="10" t="s">
        <v>556</v>
      </c>
      <c r="P9" s="10" t="s">
        <v>557</v>
      </c>
      <c r="Q9" s="10" t="s">
        <v>521</v>
      </c>
      <c r="R9" s="11" t="s">
        <v>558</v>
      </c>
      <c r="S9" s="10" t="s">
        <v>559</v>
      </c>
      <c r="T9" s="10" t="s">
        <v>560</v>
      </c>
      <c r="U9" s="10" t="s">
        <v>566</v>
      </c>
      <c r="V9" s="11" t="s">
        <v>562</v>
      </c>
      <c r="W9" s="10"/>
    </row>
    <row r="10" ht="24" customHeight="1" spans="1:23">
      <c r="A10" s="11" t="s">
        <v>514</v>
      </c>
      <c r="B10" s="11" t="s">
        <v>515</v>
      </c>
      <c r="C10" s="11" t="s">
        <v>549</v>
      </c>
      <c r="D10" s="11" t="s">
        <v>515</v>
      </c>
      <c r="E10" s="11" t="s">
        <v>550</v>
      </c>
      <c r="F10" s="11" t="s">
        <v>551</v>
      </c>
      <c r="G10" s="19">
        <v>30</v>
      </c>
      <c r="H10" s="19">
        <v>0</v>
      </c>
      <c r="I10" s="19">
        <v>0</v>
      </c>
      <c r="J10" s="11" t="s">
        <v>567</v>
      </c>
      <c r="K10" s="11" t="s">
        <v>553</v>
      </c>
      <c r="L10" s="11" t="s">
        <v>554</v>
      </c>
      <c r="M10" s="11" t="s">
        <v>554</v>
      </c>
      <c r="N10" s="11" t="s">
        <v>555</v>
      </c>
      <c r="O10" s="11" t="s">
        <v>556</v>
      </c>
      <c r="P10" s="11" t="s">
        <v>557</v>
      </c>
      <c r="Q10" s="11" t="s">
        <v>521</v>
      </c>
      <c r="R10" s="11" t="s">
        <v>558</v>
      </c>
      <c r="S10" s="11" t="s">
        <v>559</v>
      </c>
      <c r="T10" s="10" t="s">
        <v>560</v>
      </c>
      <c r="U10" s="10" t="s">
        <v>568</v>
      </c>
      <c r="V10" s="11" t="s">
        <v>562</v>
      </c>
      <c r="W10" s="11"/>
    </row>
    <row r="11" ht="24" customHeight="1" spans="1:23">
      <c r="A11" s="10" t="s">
        <v>514</v>
      </c>
      <c r="B11" s="10" t="s">
        <v>515</v>
      </c>
      <c r="C11" s="10" t="s">
        <v>549</v>
      </c>
      <c r="D11" s="10" t="s">
        <v>515</v>
      </c>
      <c r="E11" s="10" t="s">
        <v>550</v>
      </c>
      <c r="F11" s="10" t="s">
        <v>551</v>
      </c>
      <c r="G11" s="18">
        <v>860</v>
      </c>
      <c r="H11" s="18">
        <v>0</v>
      </c>
      <c r="I11" s="18">
        <v>0</v>
      </c>
      <c r="J11" s="10" t="s">
        <v>569</v>
      </c>
      <c r="K11" s="10" t="s">
        <v>553</v>
      </c>
      <c r="L11" s="10" t="s">
        <v>554</v>
      </c>
      <c r="M11" s="10" t="s">
        <v>554</v>
      </c>
      <c r="N11" s="10" t="s">
        <v>555</v>
      </c>
      <c r="O11" s="10" t="s">
        <v>556</v>
      </c>
      <c r="P11" s="10" t="s">
        <v>557</v>
      </c>
      <c r="Q11" s="10" t="s">
        <v>521</v>
      </c>
      <c r="R11" s="11" t="s">
        <v>558</v>
      </c>
      <c r="S11" s="10" t="s">
        <v>559</v>
      </c>
      <c r="T11" s="10" t="s">
        <v>560</v>
      </c>
      <c r="U11" s="10" t="s">
        <v>570</v>
      </c>
      <c r="V11" s="11" t="s">
        <v>562</v>
      </c>
      <c r="W11" s="10"/>
    </row>
    <row r="12" ht="24" customHeight="1" spans="1:23">
      <c r="A12" s="11" t="s">
        <v>514</v>
      </c>
      <c r="B12" s="11" t="s">
        <v>515</v>
      </c>
      <c r="C12" s="11" t="s">
        <v>549</v>
      </c>
      <c r="D12" s="11" t="s">
        <v>515</v>
      </c>
      <c r="E12" s="11" t="s">
        <v>550</v>
      </c>
      <c r="F12" s="11" t="s">
        <v>551</v>
      </c>
      <c r="G12" s="19">
        <v>295</v>
      </c>
      <c r="H12" s="19">
        <v>0</v>
      </c>
      <c r="I12" s="19">
        <v>0</v>
      </c>
      <c r="J12" s="11" t="s">
        <v>571</v>
      </c>
      <c r="K12" s="11" t="s">
        <v>553</v>
      </c>
      <c r="L12" s="11" t="s">
        <v>554</v>
      </c>
      <c r="M12" s="11" t="s">
        <v>554</v>
      </c>
      <c r="N12" s="11" t="s">
        <v>555</v>
      </c>
      <c r="O12" s="11" t="s">
        <v>556</v>
      </c>
      <c r="P12" s="11" t="s">
        <v>557</v>
      </c>
      <c r="Q12" s="11" t="s">
        <v>521</v>
      </c>
      <c r="R12" s="11" t="s">
        <v>558</v>
      </c>
      <c r="S12" s="11" t="s">
        <v>559</v>
      </c>
      <c r="T12" s="10" t="s">
        <v>560</v>
      </c>
      <c r="U12" s="10" t="s">
        <v>572</v>
      </c>
      <c r="V12" s="11" t="s">
        <v>562</v>
      </c>
      <c r="W12" s="11"/>
    </row>
    <row r="13" ht="24" customHeight="1" spans="1:23">
      <c r="A13" s="10" t="s">
        <v>514</v>
      </c>
      <c r="B13" s="10" t="s">
        <v>515</v>
      </c>
      <c r="C13" s="10" t="s">
        <v>549</v>
      </c>
      <c r="D13" s="10" t="s">
        <v>515</v>
      </c>
      <c r="E13" s="10" t="s">
        <v>550</v>
      </c>
      <c r="F13" s="10" t="s">
        <v>551</v>
      </c>
      <c r="G13" s="18">
        <v>180</v>
      </c>
      <c r="H13" s="18">
        <v>0</v>
      </c>
      <c r="I13" s="18">
        <v>0</v>
      </c>
      <c r="J13" s="10" t="s">
        <v>573</v>
      </c>
      <c r="K13" s="10" t="s">
        <v>553</v>
      </c>
      <c r="L13" s="10" t="s">
        <v>554</v>
      </c>
      <c r="M13" s="10" t="s">
        <v>554</v>
      </c>
      <c r="N13" s="10" t="s">
        <v>555</v>
      </c>
      <c r="O13" s="10" t="s">
        <v>556</v>
      </c>
      <c r="P13" s="10" t="s">
        <v>557</v>
      </c>
      <c r="Q13" s="10" t="s">
        <v>521</v>
      </c>
      <c r="R13" s="11" t="s">
        <v>558</v>
      </c>
      <c r="S13" s="10" t="s">
        <v>559</v>
      </c>
      <c r="T13" s="10" t="s">
        <v>560</v>
      </c>
      <c r="U13" s="10" t="s">
        <v>570</v>
      </c>
      <c r="V13" s="11" t="s">
        <v>562</v>
      </c>
      <c r="W13" s="10"/>
    </row>
    <row r="14" ht="24" customHeight="1" spans="1:23">
      <c r="A14" s="11" t="s">
        <v>514</v>
      </c>
      <c r="B14" s="11" t="s">
        <v>515</v>
      </c>
      <c r="C14" s="11" t="s">
        <v>549</v>
      </c>
      <c r="D14" s="11" t="s">
        <v>515</v>
      </c>
      <c r="E14" s="11" t="s">
        <v>550</v>
      </c>
      <c r="F14" s="11" t="s">
        <v>551</v>
      </c>
      <c r="G14" s="19">
        <v>200</v>
      </c>
      <c r="H14" s="19">
        <v>0</v>
      </c>
      <c r="I14" s="19">
        <v>0</v>
      </c>
      <c r="J14" s="11" t="s">
        <v>574</v>
      </c>
      <c r="K14" s="11" t="s">
        <v>553</v>
      </c>
      <c r="L14" s="11" t="s">
        <v>554</v>
      </c>
      <c r="M14" s="11" t="s">
        <v>554</v>
      </c>
      <c r="N14" s="11" t="s">
        <v>555</v>
      </c>
      <c r="O14" s="11" t="s">
        <v>556</v>
      </c>
      <c r="P14" s="11" t="s">
        <v>557</v>
      </c>
      <c r="Q14" s="11" t="s">
        <v>521</v>
      </c>
      <c r="R14" s="11" t="s">
        <v>558</v>
      </c>
      <c r="S14" s="11" t="s">
        <v>559</v>
      </c>
      <c r="T14" s="10" t="s">
        <v>560</v>
      </c>
      <c r="U14" s="10" t="s">
        <v>572</v>
      </c>
      <c r="V14" s="11" t="s">
        <v>562</v>
      </c>
      <c r="W14" s="11"/>
    </row>
    <row r="15" ht="24" customHeight="1" spans="1:23">
      <c r="A15" s="10" t="s">
        <v>514</v>
      </c>
      <c r="B15" s="10" t="s">
        <v>515</v>
      </c>
      <c r="C15" s="10" t="s">
        <v>549</v>
      </c>
      <c r="D15" s="10" t="s">
        <v>515</v>
      </c>
      <c r="E15" s="10" t="s">
        <v>550</v>
      </c>
      <c r="F15" s="10" t="s">
        <v>551</v>
      </c>
      <c r="G15" s="18">
        <v>69</v>
      </c>
      <c r="H15" s="18">
        <v>0</v>
      </c>
      <c r="I15" s="18">
        <v>0</v>
      </c>
      <c r="J15" s="10" t="s">
        <v>575</v>
      </c>
      <c r="K15" s="10" t="s">
        <v>553</v>
      </c>
      <c r="L15" s="10" t="s">
        <v>554</v>
      </c>
      <c r="M15" s="10" t="s">
        <v>554</v>
      </c>
      <c r="N15" s="10" t="s">
        <v>555</v>
      </c>
      <c r="O15" s="10" t="s">
        <v>556</v>
      </c>
      <c r="P15" s="10" t="s">
        <v>557</v>
      </c>
      <c r="Q15" s="10" t="s">
        <v>521</v>
      </c>
      <c r="R15" s="11" t="s">
        <v>558</v>
      </c>
      <c r="S15" s="10" t="s">
        <v>559</v>
      </c>
      <c r="T15" s="10" t="s">
        <v>560</v>
      </c>
      <c r="U15" s="10" t="s">
        <v>576</v>
      </c>
      <c r="V15" s="11" t="s">
        <v>562</v>
      </c>
      <c r="W15" s="10"/>
    </row>
    <row r="16" ht="24" customHeight="1" spans="1:23">
      <c r="A16" s="11" t="s">
        <v>514</v>
      </c>
      <c r="B16" s="11" t="s">
        <v>515</v>
      </c>
      <c r="C16" s="11" t="s">
        <v>549</v>
      </c>
      <c r="D16" s="11" t="s">
        <v>515</v>
      </c>
      <c r="E16" s="11" t="s">
        <v>550</v>
      </c>
      <c r="F16" s="11" t="s">
        <v>551</v>
      </c>
      <c r="G16" s="19">
        <v>180</v>
      </c>
      <c r="H16" s="19">
        <v>0</v>
      </c>
      <c r="I16" s="19">
        <v>0</v>
      </c>
      <c r="J16" s="11" t="s">
        <v>577</v>
      </c>
      <c r="K16" s="11" t="s">
        <v>553</v>
      </c>
      <c r="L16" s="11" t="s">
        <v>554</v>
      </c>
      <c r="M16" s="11" t="s">
        <v>554</v>
      </c>
      <c r="N16" s="11" t="s">
        <v>555</v>
      </c>
      <c r="O16" s="11" t="s">
        <v>556</v>
      </c>
      <c r="P16" s="11" t="s">
        <v>557</v>
      </c>
      <c r="Q16" s="11" t="s">
        <v>521</v>
      </c>
      <c r="R16" s="11" t="s">
        <v>558</v>
      </c>
      <c r="S16" s="11" t="s">
        <v>559</v>
      </c>
      <c r="T16" s="10" t="s">
        <v>560</v>
      </c>
      <c r="U16" s="10" t="s">
        <v>572</v>
      </c>
      <c r="V16" s="11" t="s">
        <v>562</v>
      </c>
      <c r="W16" s="11"/>
    </row>
    <row r="17" ht="24" customHeight="1" spans="1:23">
      <c r="A17" s="10" t="s">
        <v>514</v>
      </c>
      <c r="B17" s="10" t="s">
        <v>515</v>
      </c>
      <c r="C17" s="10" t="s">
        <v>549</v>
      </c>
      <c r="D17" s="10" t="s">
        <v>515</v>
      </c>
      <c r="E17" s="10" t="s">
        <v>550</v>
      </c>
      <c r="F17" s="10" t="s">
        <v>551</v>
      </c>
      <c r="G17" s="18">
        <v>35</v>
      </c>
      <c r="H17" s="18">
        <v>0</v>
      </c>
      <c r="I17" s="18">
        <v>0</v>
      </c>
      <c r="J17" s="10" t="s">
        <v>578</v>
      </c>
      <c r="K17" s="10" t="s">
        <v>553</v>
      </c>
      <c r="L17" s="10" t="s">
        <v>554</v>
      </c>
      <c r="M17" s="10" t="s">
        <v>554</v>
      </c>
      <c r="N17" s="10" t="s">
        <v>555</v>
      </c>
      <c r="O17" s="10" t="s">
        <v>556</v>
      </c>
      <c r="P17" s="10" t="s">
        <v>557</v>
      </c>
      <c r="Q17" s="10" t="s">
        <v>521</v>
      </c>
      <c r="R17" s="11" t="s">
        <v>558</v>
      </c>
      <c r="S17" s="10" t="s">
        <v>559</v>
      </c>
      <c r="T17" s="10" t="s">
        <v>560</v>
      </c>
      <c r="U17" s="10" t="s">
        <v>572</v>
      </c>
      <c r="V17" s="11" t="s">
        <v>562</v>
      </c>
      <c r="W17" s="10"/>
    </row>
    <row r="18" ht="24" customHeight="1" spans="1:23">
      <c r="A18" s="11" t="s">
        <v>514</v>
      </c>
      <c r="B18" s="11" t="s">
        <v>515</v>
      </c>
      <c r="C18" s="11" t="s">
        <v>549</v>
      </c>
      <c r="D18" s="11" t="s">
        <v>515</v>
      </c>
      <c r="E18" s="11" t="s">
        <v>550</v>
      </c>
      <c r="F18" s="11" t="s">
        <v>551</v>
      </c>
      <c r="G18" s="19">
        <v>40</v>
      </c>
      <c r="H18" s="19">
        <v>0</v>
      </c>
      <c r="I18" s="19">
        <v>0</v>
      </c>
      <c r="J18" s="11" t="s">
        <v>579</v>
      </c>
      <c r="K18" s="11" t="s">
        <v>553</v>
      </c>
      <c r="L18" s="11" t="s">
        <v>554</v>
      </c>
      <c r="M18" s="11" t="s">
        <v>554</v>
      </c>
      <c r="N18" s="11" t="s">
        <v>555</v>
      </c>
      <c r="O18" s="11" t="s">
        <v>556</v>
      </c>
      <c r="P18" s="11" t="s">
        <v>557</v>
      </c>
      <c r="Q18" s="11" t="s">
        <v>521</v>
      </c>
      <c r="R18" s="11" t="s">
        <v>558</v>
      </c>
      <c r="S18" s="11" t="s">
        <v>559</v>
      </c>
      <c r="T18" s="10" t="s">
        <v>560</v>
      </c>
      <c r="U18" s="10" t="s">
        <v>572</v>
      </c>
      <c r="V18" s="11" t="s">
        <v>562</v>
      </c>
      <c r="W18" s="11"/>
    </row>
    <row r="19" ht="24" customHeight="1" spans="1:23">
      <c r="A19" s="10" t="s">
        <v>514</v>
      </c>
      <c r="B19" s="10" t="s">
        <v>515</v>
      </c>
      <c r="C19" s="10" t="s">
        <v>549</v>
      </c>
      <c r="D19" s="10" t="s">
        <v>515</v>
      </c>
      <c r="E19" s="10" t="s">
        <v>550</v>
      </c>
      <c r="F19" s="10" t="s">
        <v>551</v>
      </c>
      <c r="G19" s="18">
        <v>60</v>
      </c>
      <c r="H19" s="18">
        <v>0</v>
      </c>
      <c r="I19" s="18">
        <v>0</v>
      </c>
      <c r="J19" s="10" t="s">
        <v>580</v>
      </c>
      <c r="K19" s="10" t="s">
        <v>553</v>
      </c>
      <c r="L19" s="10" t="s">
        <v>554</v>
      </c>
      <c r="M19" s="10" t="s">
        <v>554</v>
      </c>
      <c r="N19" s="10" t="s">
        <v>555</v>
      </c>
      <c r="O19" s="10" t="s">
        <v>556</v>
      </c>
      <c r="P19" s="10" t="s">
        <v>557</v>
      </c>
      <c r="Q19" s="10" t="s">
        <v>521</v>
      </c>
      <c r="R19" s="11" t="s">
        <v>558</v>
      </c>
      <c r="S19" s="10" t="s">
        <v>559</v>
      </c>
      <c r="T19" s="10" t="s">
        <v>560</v>
      </c>
      <c r="U19" s="10" t="s">
        <v>572</v>
      </c>
      <c r="V19" s="11" t="s">
        <v>562</v>
      </c>
      <c r="W19" s="10"/>
    </row>
    <row r="20" ht="24" customHeight="1" spans="1:23">
      <c r="A20" s="11" t="s">
        <v>514</v>
      </c>
      <c r="B20" s="11" t="s">
        <v>515</v>
      </c>
      <c r="C20" s="11" t="s">
        <v>549</v>
      </c>
      <c r="D20" s="11" t="s">
        <v>515</v>
      </c>
      <c r="E20" s="11" t="s">
        <v>550</v>
      </c>
      <c r="F20" s="11" t="s">
        <v>551</v>
      </c>
      <c r="G20" s="19">
        <v>360</v>
      </c>
      <c r="H20" s="19">
        <v>0</v>
      </c>
      <c r="I20" s="19">
        <v>0</v>
      </c>
      <c r="J20" s="11" t="s">
        <v>581</v>
      </c>
      <c r="K20" s="11" t="s">
        <v>553</v>
      </c>
      <c r="L20" s="11" t="s">
        <v>554</v>
      </c>
      <c r="M20" s="11" t="s">
        <v>554</v>
      </c>
      <c r="N20" s="11" t="s">
        <v>555</v>
      </c>
      <c r="O20" s="11" t="s">
        <v>556</v>
      </c>
      <c r="P20" s="11" t="s">
        <v>557</v>
      </c>
      <c r="Q20" s="11" t="s">
        <v>521</v>
      </c>
      <c r="R20" s="11" t="s">
        <v>558</v>
      </c>
      <c r="S20" s="11" t="s">
        <v>559</v>
      </c>
      <c r="T20" s="10" t="s">
        <v>560</v>
      </c>
      <c r="U20" s="10" t="s">
        <v>568</v>
      </c>
      <c r="V20" s="11" t="s">
        <v>562</v>
      </c>
      <c r="W20" s="11"/>
    </row>
  </sheetData>
  <mergeCells count="22">
    <mergeCell ref="A1:W1"/>
    <mergeCell ref="A2:B2"/>
    <mergeCell ref="G3:I3"/>
    <mergeCell ref="L3:M3"/>
    <mergeCell ref="N3:V3"/>
    <mergeCell ref="N4:Q4"/>
    <mergeCell ref="R4:V4"/>
    <mergeCell ref="A6:B6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3:J5"/>
    <mergeCell ref="K3:K5"/>
    <mergeCell ref="L4:L5"/>
    <mergeCell ref="M4:M5"/>
    <mergeCell ref="W3:W5"/>
  </mergeCells>
  <printOptions horizontalCentered="1"/>
  <pageMargins left="0.393700787401575" right="0.393700787401575" top="1.18110236220472" bottom="1.18110236220472" header="0.51181" footer="0.51181"/>
  <pageSetup paperSize="8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zoomScaleSheetLayoutView="60" workbookViewId="0">
      <selection activeCell="E3" sqref="E3:E5"/>
    </sheetView>
  </sheetViews>
  <sheetFormatPr defaultColWidth="9.09523809523809" defaultRowHeight="14.25" customHeight="1"/>
  <cols>
    <col min="1" max="1" width="9.09523809523809" customWidth="1"/>
    <col min="2" max="2" width="24.0952380952381" customWidth="1"/>
    <col min="3" max="4" width="10.6" customWidth="1"/>
    <col min="5" max="16" width="13.6952380952381" customWidth="1"/>
  </cols>
  <sheetData>
    <row r="1" ht="33.75" customHeight="1" spans="1:16">
      <c r="A1" s="1" t="s">
        <v>582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1" customHeight="1" spans="1:16">
      <c r="A2" s="2" t="s">
        <v>62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1" customHeight="1" spans="1:16">
      <c r="A3" s="4" t="s">
        <v>476</v>
      </c>
      <c r="B3" s="4" t="s">
        <v>528</v>
      </c>
      <c r="C3" s="4" t="s">
        <v>583</v>
      </c>
      <c r="D3" s="4" t="s">
        <v>584</v>
      </c>
      <c r="E3" s="4" t="s">
        <v>585</v>
      </c>
      <c r="F3" s="4" t="s">
        <v>586</v>
      </c>
      <c r="G3" s="4" t="s">
        <v>587</v>
      </c>
      <c r="H3" s="4" t="s">
        <v>588</v>
      </c>
      <c r="I3" s="4"/>
      <c r="J3" s="4"/>
      <c r="K3" s="4"/>
      <c r="L3" s="4"/>
      <c r="M3" s="4"/>
      <c r="N3" s="4"/>
      <c r="O3" s="4"/>
      <c r="P3" s="4"/>
    </row>
    <row r="4" ht="21" customHeight="1" spans="1:16">
      <c r="A4" s="4"/>
      <c r="B4" s="4"/>
      <c r="C4" s="4"/>
      <c r="D4" s="4"/>
      <c r="E4" s="4"/>
      <c r="F4" s="4"/>
      <c r="G4" s="4"/>
      <c r="H4" s="4" t="s">
        <v>544</v>
      </c>
      <c r="I4" s="4"/>
      <c r="J4" s="4"/>
      <c r="K4" s="4"/>
      <c r="L4" s="4" t="s">
        <v>545</v>
      </c>
      <c r="M4" s="4"/>
      <c r="N4" s="4"/>
      <c r="O4" s="4"/>
      <c r="P4" s="4"/>
    </row>
    <row r="5" ht="35.25" customHeight="1" spans="1:16">
      <c r="A5" s="4"/>
      <c r="B5" s="4"/>
      <c r="C5" s="4"/>
      <c r="D5" s="4"/>
      <c r="E5" s="4"/>
      <c r="F5" s="4"/>
      <c r="G5" s="4"/>
      <c r="H5" s="4" t="s">
        <v>546</v>
      </c>
      <c r="I5" s="4" t="s">
        <v>506</v>
      </c>
      <c r="J5" s="4" t="s">
        <v>589</v>
      </c>
      <c r="K5" s="4" t="s">
        <v>508</v>
      </c>
      <c r="L5" s="4" t="s">
        <v>509</v>
      </c>
      <c r="M5" s="4" t="s">
        <v>547</v>
      </c>
      <c r="N5" s="4" t="s">
        <v>511</v>
      </c>
      <c r="O5" s="4" t="s">
        <v>548</v>
      </c>
      <c r="P5" s="4" t="s">
        <v>513</v>
      </c>
    </row>
    <row r="6" ht="27.75" customHeight="1" spans="1:16">
      <c r="A6" s="4" t="s">
        <v>84</v>
      </c>
      <c r="B6" s="4"/>
      <c r="C6" s="5">
        <v>4881.2</v>
      </c>
      <c r="D6" s="5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27.75" customHeight="1" spans="1:16">
      <c r="A7" s="7" t="s">
        <v>514</v>
      </c>
      <c r="B7" s="7" t="s">
        <v>515</v>
      </c>
      <c r="C7" s="8">
        <v>1890.2</v>
      </c>
      <c r="D7" s="8">
        <v>0</v>
      </c>
      <c r="E7" s="7" t="s">
        <v>549</v>
      </c>
      <c r="F7" s="7" t="s">
        <v>554</v>
      </c>
      <c r="G7" s="7" t="s">
        <v>554</v>
      </c>
      <c r="H7" s="7" t="s">
        <v>555</v>
      </c>
      <c r="I7" s="7" t="s">
        <v>556</v>
      </c>
      <c r="J7" s="7" t="s">
        <v>557</v>
      </c>
      <c r="K7" s="7" t="s">
        <v>521</v>
      </c>
      <c r="L7" s="6" t="s">
        <v>590</v>
      </c>
      <c r="M7" s="7" t="s">
        <v>559</v>
      </c>
      <c r="N7" s="7" t="s">
        <v>560</v>
      </c>
      <c r="O7" s="10" t="s">
        <v>561</v>
      </c>
      <c r="P7" s="11" t="s">
        <v>562</v>
      </c>
    </row>
    <row r="8" ht="27.75" customHeight="1" spans="1:16">
      <c r="A8" s="6" t="s">
        <v>514</v>
      </c>
      <c r="B8" s="6" t="s">
        <v>515</v>
      </c>
      <c r="C8" s="9">
        <v>657</v>
      </c>
      <c r="D8" s="8">
        <v>0</v>
      </c>
      <c r="E8" s="6" t="s">
        <v>549</v>
      </c>
      <c r="F8" s="6" t="s">
        <v>554</v>
      </c>
      <c r="G8" s="6" t="s">
        <v>554</v>
      </c>
      <c r="H8" s="6" t="s">
        <v>555</v>
      </c>
      <c r="I8" s="6" t="s">
        <v>556</v>
      </c>
      <c r="J8" s="6" t="s">
        <v>557</v>
      </c>
      <c r="K8" s="6" t="s">
        <v>521</v>
      </c>
      <c r="L8" s="6" t="s">
        <v>590</v>
      </c>
      <c r="M8" s="6" t="s">
        <v>559</v>
      </c>
      <c r="N8" s="7" t="s">
        <v>560</v>
      </c>
      <c r="O8" s="11" t="s">
        <v>564</v>
      </c>
      <c r="P8" s="11" t="s">
        <v>562</v>
      </c>
    </row>
    <row r="9" ht="27.75" customHeight="1" spans="1:16">
      <c r="A9" s="7" t="s">
        <v>514</v>
      </c>
      <c r="B9" s="7" t="s">
        <v>515</v>
      </c>
      <c r="C9" s="8">
        <v>25</v>
      </c>
      <c r="D9" s="8">
        <v>0</v>
      </c>
      <c r="E9" s="7" t="s">
        <v>549</v>
      </c>
      <c r="F9" s="7" t="s">
        <v>554</v>
      </c>
      <c r="G9" s="7" t="s">
        <v>554</v>
      </c>
      <c r="H9" s="7" t="s">
        <v>555</v>
      </c>
      <c r="I9" s="7" t="s">
        <v>556</v>
      </c>
      <c r="J9" s="7" t="s">
        <v>557</v>
      </c>
      <c r="K9" s="7" t="s">
        <v>521</v>
      </c>
      <c r="L9" s="6" t="s">
        <v>590</v>
      </c>
      <c r="M9" s="7" t="s">
        <v>559</v>
      </c>
      <c r="N9" s="7" t="s">
        <v>560</v>
      </c>
      <c r="O9" s="10" t="s">
        <v>566</v>
      </c>
      <c r="P9" s="11" t="s">
        <v>562</v>
      </c>
    </row>
    <row r="10" ht="27.75" customHeight="1" spans="1:16">
      <c r="A10" s="6" t="s">
        <v>514</v>
      </c>
      <c r="B10" s="6" t="s">
        <v>515</v>
      </c>
      <c r="C10" s="9">
        <v>30</v>
      </c>
      <c r="D10" s="8">
        <v>0</v>
      </c>
      <c r="E10" s="6" t="s">
        <v>549</v>
      </c>
      <c r="F10" s="6" t="s">
        <v>554</v>
      </c>
      <c r="G10" s="6" t="s">
        <v>554</v>
      </c>
      <c r="H10" s="6" t="s">
        <v>555</v>
      </c>
      <c r="I10" s="6" t="s">
        <v>556</v>
      </c>
      <c r="J10" s="6" t="s">
        <v>557</v>
      </c>
      <c r="K10" s="6" t="s">
        <v>521</v>
      </c>
      <c r="L10" s="6" t="s">
        <v>590</v>
      </c>
      <c r="M10" s="6" t="s">
        <v>559</v>
      </c>
      <c r="N10" s="7" t="s">
        <v>560</v>
      </c>
      <c r="O10" s="10" t="s">
        <v>568</v>
      </c>
      <c r="P10" s="11" t="s">
        <v>562</v>
      </c>
    </row>
    <row r="11" ht="27.75" customHeight="1" spans="1:16">
      <c r="A11" s="7" t="s">
        <v>514</v>
      </c>
      <c r="B11" s="7" t="s">
        <v>515</v>
      </c>
      <c r="C11" s="8">
        <v>860</v>
      </c>
      <c r="D11" s="8">
        <v>0</v>
      </c>
      <c r="E11" s="7" t="s">
        <v>549</v>
      </c>
      <c r="F11" s="7" t="s">
        <v>554</v>
      </c>
      <c r="G11" s="7" t="s">
        <v>554</v>
      </c>
      <c r="H11" s="7" t="s">
        <v>555</v>
      </c>
      <c r="I11" s="7" t="s">
        <v>556</v>
      </c>
      <c r="J11" s="7" t="s">
        <v>557</v>
      </c>
      <c r="K11" s="7" t="s">
        <v>521</v>
      </c>
      <c r="L11" s="6" t="s">
        <v>590</v>
      </c>
      <c r="M11" s="7" t="s">
        <v>559</v>
      </c>
      <c r="N11" s="7" t="s">
        <v>560</v>
      </c>
      <c r="O11" s="10" t="s">
        <v>570</v>
      </c>
      <c r="P11" s="11" t="s">
        <v>562</v>
      </c>
    </row>
    <row r="12" ht="27.75" customHeight="1" spans="1:16">
      <c r="A12" s="6" t="s">
        <v>514</v>
      </c>
      <c r="B12" s="6" t="s">
        <v>515</v>
      </c>
      <c r="C12" s="9">
        <v>295</v>
      </c>
      <c r="D12" s="8">
        <v>0</v>
      </c>
      <c r="E12" s="6" t="s">
        <v>549</v>
      </c>
      <c r="F12" s="6" t="s">
        <v>554</v>
      </c>
      <c r="G12" s="6" t="s">
        <v>554</v>
      </c>
      <c r="H12" s="6" t="s">
        <v>555</v>
      </c>
      <c r="I12" s="6" t="s">
        <v>556</v>
      </c>
      <c r="J12" s="6" t="s">
        <v>557</v>
      </c>
      <c r="K12" s="6" t="s">
        <v>521</v>
      </c>
      <c r="L12" s="6" t="s">
        <v>590</v>
      </c>
      <c r="M12" s="6" t="s">
        <v>559</v>
      </c>
      <c r="N12" s="7" t="s">
        <v>560</v>
      </c>
      <c r="O12" s="10" t="s">
        <v>572</v>
      </c>
      <c r="P12" s="11" t="s">
        <v>562</v>
      </c>
    </row>
    <row r="13" ht="27.75" customHeight="1" spans="1:16">
      <c r="A13" s="7" t="s">
        <v>514</v>
      </c>
      <c r="B13" s="7" t="s">
        <v>515</v>
      </c>
      <c r="C13" s="8">
        <v>180</v>
      </c>
      <c r="D13" s="8">
        <v>0</v>
      </c>
      <c r="E13" s="7" t="s">
        <v>549</v>
      </c>
      <c r="F13" s="7" t="s">
        <v>554</v>
      </c>
      <c r="G13" s="7" t="s">
        <v>554</v>
      </c>
      <c r="H13" s="7" t="s">
        <v>555</v>
      </c>
      <c r="I13" s="7" t="s">
        <v>556</v>
      </c>
      <c r="J13" s="7" t="s">
        <v>557</v>
      </c>
      <c r="K13" s="7" t="s">
        <v>521</v>
      </c>
      <c r="L13" s="6" t="s">
        <v>590</v>
      </c>
      <c r="M13" s="7" t="s">
        <v>559</v>
      </c>
      <c r="N13" s="7" t="s">
        <v>560</v>
      </c>
      <c r="O13" s="10" t="s">
        <v>570</v>
      </c>
      <c r="P13" s="11" t="s">
        <v>562</v>
      </c>
    </row>
    <row r="14" ht="27.75" customHeight="1" spans="1:16">
      <c r="A14" s="6" t="s">
        <v>514</v>
      </c>
      <c r="B14" s="6" t="s">
        <v>515</v>
      </c>
      <c r="C14" s="9">
        <v>200</v>
      </c>
      <c r="D14" s="9">
        <v>0</v>
      </c>
      <c r="E14" s="6" t="s">
        <v>549</v>
      </c>
      <c r="F14" s="6" t="s">
        <v>554</v>
      </c>
      <c r="G14" s="6" t="s">
        <v>554</v>
      </c>
      <c r="H14" s="6" t="s">
        <v>555</v>
      </c>
      <c r="I14" s="6" t="s">
        <v>556</v>
      </c>
      <c r="J14" s="6" t="s">
        <v>557</v>
      </c>
      <c r="K14" s="6" t="s">
        <v>521</v>
      </c>
      <c r="L14" s="6" t="s">
        <v>590</v>
      </c>
      <c r="M14" s="6" t="s">
        <v>559</v>
      </c>
      <c r="N14" s="7" t="s">
        <v>560</v>
      </c>
      <c r="O14" s="10" t="s">
        <v>572</v>
      </c>
      <c r="P14" s="11" t="s">
        <v>562</v>
      </c>
    </row>
    <row r="15" ht="27.75" customHeight="1" spans="1:16">
      <c r="A15" s="7" t="s">
        <v>514</v>
      </c>
      <c r="B15" s="7" t="s">
        <v>515</v>
      </c>
      <c r="C15" s="8">
        <v>69</v>
      </c>
      <c r="D15" s="8">
        <v>0</v>
      </c>
      <c r="E15" s="7" t="s">
        <v>549</v>
      </c>
      <c r="F15" s="7" t="s">
        <v>554</v>
      </c>
      <c r="G15" s="7" t="s">
        <v>554</v>
      </c>
      <c r="H15" s="7" t="s">
        <v>555</v>
      </c>
      <c r="I15" s="7" t="s">
        <v>556</v>
      </c>
      <c r="J15" s="7" t="s">
        <v>557</v>
      </c>
      <c r="K15" s="7" t="s">
        <v>521</v>
      </c>
      <c r="L15" s="6" t="s">
        <v>590</v>
      </c>
      <c r="M15" s="7" t="s">
        <v>559</v>
      </c>
      <c r="N15" s="7" t="s">
        <v>560</v>
      </c>
      <c r="O15" s="10" t="s">
        <v>576</v>
      </c>
      <c r="P15" s="11" t="s">
        <v>562</v>
      </c>
    </row>
    <row r="16" ht="27.75" customHeight="1" spans="1:16">
      <c r="A16" s="6" t="s">
        <v>514</v>
      </c>
      <c r="B16" s="6" t="s">
        <v>515</v>
      </c>
      <c r="C16" s="9">
        <v>180</v>
      </c>
      <c r="D16" s="9">
        <v>0</v>
      </c>
      <c r="E16" s="6" t="s">
        <v>549</v>
      </c>
      <c r="F16" s="6" t="s">
        <v>554</v>
      </c>
      <c r="G16" s="6" t="s">
        <v>554</v>
      </c>
      <c r="H16" s="6" t="s">
        <v>555</v>
      </c>
      <c r="I16" s="6" t="s">
        <v>556</v>
      </c>
      <c r="J16" s="6" t="s">
        <v>557</v>
      </c>
      <c r="K16" s="6" t="s">
        <v>521</v>
      </c>
      <c r="L16" s="6" t="s">
        <v>590</v>
      </c>
      <c r="M16" s="6" t="s">
        <v>559</v>
      </c>
      <c r="N16" s="7" t="s">
        <v>560</v>
      </c>
      <c r="O16" s="10" t="s">
        <v>572</v>
      </c>
      <c r="P16" s="11" t="s">
        <v>562</v>
      </c>
    </row>
    <row r="17" ht="27.75" customHeight="1" spans="1:16">
      <c r="A17" s="7" t="s">
        <v>514</v>
      </c>
      <c r="B17" s="7" t="s">
        <v>515</v>
      </c>
      <c r="C17" s="8">
        <v>35</v>
      </c>
      <c r="D17" s="8">
        <v>0</v>
      </c>
      <c r="E17" s="7" t="s">
        <v>549</v>
      </c>
      <c r="F17" s="7" t="s">
        <v>554</v>
      </c>
      <c r="G17" s="7" t="s">
        <v>554</v>
      </c>
      <c r="H17" s="7" t="s">
        <v>555</v>
      </c>
      <c r="I17" s="7" t="s">
        <v>556</v>
      </c>
      <c r="J17" s="7" t="s">
        <v>557</v>
      </c>
      <c r="K17" s="7" t="s">
        <v>521</v>
      </c>
      <c r="L17" s="6" t="s">
        <v>590</v>
      </c>
      <c r="M17" s="7" t="s">
        <v>559</v>
      </c>
      <c r="N17" s="7" t="s">
        <v>560</v>
      </c>
      <c r="O17" s="10" t="s">
        <v>572</v>
      </c>
      <c r="P17" s="11" t="s">
        <v>562</v>
      </c>
    </row>
    <row r="18" ht="27.75" customHeight="1" spans="1:16">
      <c r="A18" s="6" t="s">
        <v>514</v>
      </c>
      <c r="B18" s="6" t="s">
        <v>515</v>
      </c>
      <c r="C18" s="9">
        <v>40</v>
      </c>
      <c r="D18" s="9">
        <v>0</v>
      </c>
      <c r="E18" s="6" t="s">
        <v>549</v>
      </c>
      <c r="F18" s="6" t="s">
        <v>554</v>
      </c>
      <c r="G18" s="6" t="s">
        <v>554</v>
      </c>
      <c r="H18" s="6" t="s">
        <v>555</v>
      </c>
      <c r="I18" s="6" t="s">
        <v>556</v>
      </c>
      <c r="J18" s="6" t="s">
        <v>557</v>
      </c>
      <c r="K18" s="6" t="s">
        <v>521</v>
      </c>
      <c r="L18" s="6" t="s">
        <v>590</v>
      </c>
      <c r="M18" s="6" t="s">
        <v>559</v>
      </c>
      <c r="N18" s="7" t="s">
        <v>560</v>
      </c>
      <c r="O18" s="10" t="s">
        <v>572</v>
      </c>
      <c r="P18" s="11" t="s">
        <v>562</v>
      </c>
    </row>
    <row r="19" ht="27.75" customHeight="1" spans="1:16">
      <c r="A19" s="7" t="s">
        <v>514</v>
      </c>
      <c r="B19" s="7" t="s">
        <v>515</v>
      </c>
      <c r="C19" s="8">
        <v>60</v>
      </c>
      <c r="D19" s="8">
        <v>0</v>
      </c>
      <c r="E19" s="7" t="s">
        <v>549</v>
      </c>
      <c r="F19" s="7" t="s">
        <v>554</v>
      </c>
      <c r="G19" s="7" t="s">
        <v>554</v>
      </c>
      <c r="H19" s="7" t="s">
        <v>555</v>
      </c>
      <c r="I19" s="7" t="s">
        <v>556</v>
      </c>
      <c r="J19" s="7" t="s">
        <v>557</v>
      </c>
      <c r="K19" s="7" t="s">
        <v>521</v>
      </c>
      <c r="L19" s="6" t="s">
        <v>590</v>
      </c>
      <c r="M19" s="7" t="s">
        <v>559</v>
      </c>
      <c r="N19" s="7" t="s">
        <v>560</v>
      </c>
      <c r="O19" s="10" t="s">
        <v>572</v>
      </c>
      <c r="P19" s="11" t="s">
        <v>562</v>
      </c>
    </row>
    <row r="20" ht="27.75" customHeight="1" spans="1:16">
      <c r="A20" s="6" t="s">
        <v>514</v>
      </c>
      <c r="B20" s="6" t="s">
        <v>515</v>
      </c>
      <c r="C20" s="9">
        <v>360</v>
      </c>
      <c r="D20" s="9">
        <v>0</v>
      </c>
      <c r="E20" s="6" t="s">
        <v>549</v>
      </c>
      <c r="F20" s="6" t="s">
        <v>554</v>
      </c>
      <c r="G20" s="6" t="s">
        <v>554</v>
      </c>
      <c r="H20" s="6" t="s">
        <v>555</v>
      </c>
      <c r="I20" s="6" t="s">
        <v>556</v>
      </c>
      <c r="J20" s="6" t="s">
        <v>557</v>
      </c>
      <c r="K20" s="6" t="s">
        <v>521</v>
      </c>
      <c r="L20" s="6" t="s">
        <v>590</v>
      </c>
      <c r="M20" s="6" t="s">
        <v>559</v>
      </c>
      <c r="N20" s="7" t="s">
        <v>560</v>
      </c>
      <c r="O20" s="10" t="s">
        <v>568</v>
      </c>
      <c r="P20" s="11" t="s">
        <v>562</v>
      </c>
    </row>
  </sheetData>
  <mergeCells count="13">
    <mergeCell ref="A1:P1"/>
    <mergeCell ref="A2:B2"/>
    <mergeCell ref="H3:P3"/>
    <mergeCell ref="H4:K4"/>
    <mergeCell ref="L4:P4"/>
    <mergeCell ref="A6:B6"/>
    <mergeCell ref="A3:A5"/>
    <mergeCell ref="B3:B5"/>
    <mergeCell ref="C3:C5"/>
    <mergeCell ref="D3:D5"/>
    <mergeCell ref="E3:E5"/>
    <mergeCell ref="F3:F5"/>
    <mergeCell ref="G3:G5"/>
  </mergeCells>
  <printOptions horizontalCentered="1"/>
  <pageMargins left="0.393700787401575" right="0.393700787401575" top="0.393700787401575" bottom="0.393700787401575" header="0.51181" footer="0.51181"/>
  <pageSetup paperSize="8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01表乡镇部门收支预算总表</vt:lpstr>
      <vt:lpstr>02表乡镇部门收入预算总表</vt:lpstr>
      <vt:lpstr>03表乡镇部门支出预算总表</vt:lpstr>
      <vt:lpstr>04乡镇部门财政拨款收支总表</vt:lpstr>
      <vt:lpstr>05表乡镇部门一般公共预算支出表</vt:lpstr>
      <vt:lpstr>06表乡镇部门一般公共预算基本支出明细表</vt:lpstr>
      <vt:lpstr>07表乡镇部门一般公共预算“三公”经费支出情况表</vt:lpstr>
      <vt:lpstr>08表乡镇部门政府性基金预算支出表</vt:lpstr>
      <vt:lpstr>附01部门整体支出绩效目标申报表</vt:lpstr>
      <vt:lpstr>附02项目绩效目标表</vt:lpstr>
      <vt:lpstr>附03项目支出绩效目标表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2021-05-19T03:24:00Z</dcterms:created>
  <dcterms:modified xsi:type="dcterms:W3CDTF">2022-09-05T07:28:40Z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48BF8560687045818B662AECC07C54F5</vt:lpwstr>
  </property>
  <property fmtid="{D5CDD505-2E9C-101B-9397-08002B2CF9AE}" pid="3" name="KSOProductBuildVer">
    <vt:lpwstr>2052-11.1.0.12313</vt:lpwstr>
  </property>
</Properties>
</file>